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.部门收支总体情况批复表" sheetId="1" r:id="rId1"/>
    <sheet name="2.一般公共预算支出批复表（功能分类）" sheetId="2" r:id="rId2"/>
    <sheet name="3.一般公共预算批复表（经济分类）" sheetId="3" r:id="rId3"/>
    <sheet name="4.项目支出批复表" sheetId="4" r:id="rId4"/>
    <sheet name="5.政府采购预算批复表" sheetId="5" r:id="rId5"/>
    <sheet name="6.政府购买服务预算批复表" sheetId="6" r:id="rId6"/>
    <sheet name="7.部门整体支出绩效目标批复表" sheetId="7" r:id="rId7"/>
    <sheet name="8.项目支出绩效目标批复表（1）" sheetId="8" r:id="rId8"/>
    <sheet name="8.项目支出绩效目标批复表（2）" sheetId="9" r:id="rId9"/>
    <sheet name="9.市级转移支付预算调整情况表" sheetId="10" r:id="rId10"/>
  </sheets>
  <externalReferences>
    <externalReference r:id="rId13"/>
  </externalReferences>
  <definedNames>
    <definedName name="产出指标" localSheetId="7">#REF!</definedName>
    <definedName name="产出指标" localSheetId="6">#REF!</definedName>
    <definedName name="产出指标">#REF!</definedName>
    <definedName name="结果表">#REF!</definedName>
    <definedName name="满意度指标" localSheetId="7">#REF!</definedName>
    <definedName name="满意度指标" localSheetId="6">#REF!</definedName>
    <definedName name="满意度指标">#REF!</definedName>
    <definedName name="效益指标" localSheetId="7">#REF!</definedName>
    <definedName name="效益指标" localSheetId="6">#REF!</definedName>
    <definedName name="效益指标">#REF!</definedName>
    <definedName name="一般公共预算支出">#REF!</definedName>
    <definedName name="一级指标" localSheetId="7">#REF!</definedName>
    <definedName name="一级指标" localSheetId="6">#REF!</definedName>
    <definedName name="一级指标">#REF!</definedName>
    <definedName name="_xlnm.Print_Titles" localSheetId="2">'3.一般公共预算批复表（经济分类）'!$4:$6</definedName>
  </definedNames>
  <calcPr fullCalcOnLoad="1"/>
</workbook>
</file>

<file path=xl/sharedStrings.xml><?xml version="1.0" encoding="utf-8"?>
<sst xmlns="http://schemas.openxmlformats.org/spreadsheetml/2006/main" count="941" uniqueCount="395">
  <si>
    <t>附表1</t>
  </si>
  <si>
    <t>遵义市红花岗区人民检察院2023年部门预算调整部门收支总体情况批复表</t>
  </si>
  <si>
    <t>单位：元</t>
  </si>
  <si>
    <t>收入</t>
  </si>
  <si>
    <t>支出</t>
  </si>
  <si>
    <t>备注</t>
  </si>
  <si>
    <t>项目</t>
  </si>
  <si>
    <t>年初预算数</t>
  </si>
  <si>
    <t>调整预算数</t>
  </si>
  <si>
    <t>增减数</t>
  </si>
  <si>
    <t>一、一般公共预算财政拨款收入</t>
  </si>
  <si>
    <t>一、一般公共服务支出</t>
  </si>
  <si>
    <t/>
  </si>
  <si>
    <t>二、政府性基金预算财政拨款收入</t>
  </si>
  <si>
    <t>二、外交支出</t>
  </si>
  <si>
    <t>三、国有资本经营预算财政拨款收入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</si>
  <si>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</si>
  <si>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</si>
  <si>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</si>
  <si>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</si>
  <si>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</si>
  <si>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</si>
  <si>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</si>
  <si>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</si>
  <si>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</si>
  <si>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</si>
  <si>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</si>
  <si>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</si>
  <si>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</si>
  <si>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十、住房保障支出</t>
  </si>
  <si>
    <t>十一、其他支出</t>
  </si>
  <si>
    <t>本年收入合计</t>
  </si>
  <si>
    <t>本年支出合计</t>
  </si>
  <si>
    <t>上年结转</t>
  </si>
  <si>
    <t>结转下年</t>
  </si>
  <si>
    <t>收入总计</t>
  </si>
  <si>
    <t>支出总计</t>
  </si>
  <si>
    <t>附表2</t>
  </si>
  <si>
    <t>遵义市红花岗区人民检察院2023年部门预算调整一般公共预算支出批复表（功能分类科目）</t>
  </si>
  <si>
    <t>科目编码</t>
  </si>
  <si>
    <t>科目名称</t>
  </si>
  <si>
    <t>合计</t>
  </si>
  <si>
    <t>基本支出</t>
  </si>
  <si>
    <t>项目支出</t>
  </si>
  <si>
    <t>合  计</t>
  </si>
  <si>
    <t>204</t>
  </si>
  <si>
    <t>公共安全支出</t>
  </si>
  <si>
    <t>20404</t>
  </si>
  <si>
    <t>检察</t>
  </si>
  <si>
    <t>2040401</t>
  </si>
  <si>
    <t>行政运行</t>
  </si>
  <si>
    <t>2040402</t>
  </si>
  <si>
    <t>一般行政管理事务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</si>
  <si>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</si>
  <si>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</si>
  <si>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</si>
  <si>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</si>
  <si>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</si>
  <si>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</si>
  <si>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</si>
  <si>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</si>
  <si>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</si>
  <si>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</si>
  <si>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</si>
  <si>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</si>
  <si>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</si>
  <si>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</si>
  <si>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</si>
  <si>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</si>
  <si>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</si>
  <si>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</si>
  <si>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</si>
  <si>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</si>
  <si>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</si>
  <si>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</si>
  <si>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</si>
  <si>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</si>
  <si>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</si>
  <si>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附表3</t>
  </si>
  <si>
    <t>遵义市红花岗区人民检察院2023年部门预算调整一般公共预算支出批复表（经济分类科目）</t>
  </si>
  <si>
    <t>政府预算经济分类</t>
  </si>
  <si>
    <t>部门预算经济分类</t>
  </si>
  <si>
    <t>类</t>
  </si>
  <si>
    <t>款</t>
  </si>
  <si>
    <t>机关工资福利支出</t>
  </si>
  <si>
    <t>301</t>
  </si>
  <si>
    <t>工资福利支出</t>
  </si>
  <si>
    <t>01</t>
  </si>
  <si>
    <t xml:space="preserve"> 工资奖金津补贴</t>
  </si>
  <si>
    <t xml:space="preserve"> 基本工资</t>
  </si>
  <si>
    <t>02</t>
  </si>
  <si>
    <t xml:space="preserve"> 津贴补贴</t>
  </si>
  <si>
    <t>03</t>
  </si>
  <si>
    <t xml:space="preserve"> 奖金</t>
  </si>
  <si>
    <t xml:space="preserve"> 社会保障缴费</t>
  </si>
  <si>
    <t>08</t>
  </si>
  <si>
    <t xml:space="preserve"> 机关事业单位基本养老保险缴费</t>
  </si>
  <si>
    <t>09</t>
  </si>
  <si>
    <t xml:space="preserve"> 职业年金缴费</t>
  </si>
  <si>
    <t>10</t>
  </si>
  <si>
    <t xml:space="preserve"> 城镇职工基本医疗保险缴费</t>
  </si>
  <si>
    <t>11</t>
  </si>
  <si>
    <t xml:space="preserve"> 公务员医疗补助缴费</t>
  </si>
  <si>
    <t>12</t>
  </si>
  <si>
    <t xml:space="preserve"> 其他社会保障缴费</t>
  </si>
  <si>
    <t xml:space="preserve"> 住房公积金</t>
  </si>
  <si>
    <t>13</t>
  </si>
  <si>
    <t xml:space="preserve"> 其他工资福利支出</t>
  </si>
  <si>
    <t>06</t>
  </si>
  <si>
    <t xml:space="preserve"> 伙食补助费</t>
  </si>
  <si>
    <t>14</t>
  </si>
  <si>
    <t xml:space="preserve"> 医疗费</t>
  </si>
  <si>
    <t>99</t>
  </si>
  <si>
    <t>机关商品和服务支出</t>
  </si>
  <si>
    <t>商品和服务支出</t>
  </si>
  <si>
    <t xml:space="preserve"> 办公经费</t>
  </si>
  <si>
    <t xml:space="preserve"> 办公费</t>
  </si>
  <si>
    <t xml:space="preserve"> 印刷费</t>
  </si>
  <si>
    <t>04</t>
  </si>
  <si>
    <t xml:space="preserve"> 手续费</t>
  </si>
  <si>
    <t>05</t>
  </si>
  <si>
    <t xml:space="preserve"> 水费</t>
  </si>
  <si>
    <t xml:space="preserve"> 电费</t>
  </si>
  <si>
    <t>07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</si>
  <si>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</si>
  <si>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</si>
  <si>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</si>
  <si>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</si>
  <si>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租赁费</t>
  </si>
  <si>
    <t>28</t>
  </si>
  <si>
    <t xml:space="preserve"> 工会经费</t>
  </si>
  <si>
    <t>29</t>
  </si>
  <si>
    <t xml:space="preserve"> 福利费</t>
  </si>
  <si>
    <t>39</t>
  </si>
  <si>
    <t xml:space="preserve"> 其他交通费用</t>
  </si>
  <si>
    <t>40</t>
  </si>
  <si>
    <t xml:space="preserve"> 税金及附加费用</t>
  </si>
  <si>
    <t xml:space="preserve"> 会议费</t>
  </si>
  <si>
    <t>15</t>
  </si>
  <si>
    <t xml:space="preserve"> 培训费</t>
  </si>
  <si>
    <t>16</t>
  </si>
  <si>
    <t xml:space="preserve"> 专用材料购置费</t>
  </si>
  <si>
    <t>18</t>
  </si>
  <si>
    <t xml:space="preserve"> 专用材料费</t>
  </si>
  <si>
    <t>24</t>
  </si>
  <si>
    <t xml:space="preserve"> 被装购置费</t>
  </si>
  <si>
    <t>25</t>
  </si>
  <si>
    <t xml:space="preserve"> 专用燃料费</t>
  </si>
  <si>
    <t xml:space="preserve"> 委托业务费</t>
  </si>
  <si>
    <t xml:space="preserve"> 咨询费</t>
  </si>
  <si>
    <t>26</t>
  </si>
  <si>
    <t xml:space="preserve"> 劳务费</t>
  </si>
  <si>
    <t>27</t>
  </si>
  <si>
    <t xml:space="preserve"> 公务接待费</t>
  </si>
  <si>
    <t>17</t>
  </si>
  <si>
    <t xml:space="preserve"> 因公出国（境）费用</t>
  </si>
  <si>
    <t xml:space="preserve"> 公务用车运行维护费</t>
  </si>
  <si>
    <t>31</t>
  </si>
  <si>
    <t xml:space="preserve"> 维修(护)费</t>
  </si>
  <si>
    <t xml:space="preserve"> 其他商品和服务支出</t>
  </si>
  <si>
    <t>机关资本性支出（一）</t>
  </si>
  <si>
    <t xml:space="preserve">资本性支出  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</si>
  <si>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</si>
  <si>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</si>
  <si>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</si>
  <si>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</si>
  <si>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</si>
  <si>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</si>
  <si>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</si>
  <si>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</si>
  <si>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设备购置</t>
  </si>
  <si>
    <t xml:space="preserve"> 办公设备购置</t>
  </si>
  <si>
    <t xml:space="preserve"> 专用设备购置</t>
  </si>
  <si>
    <t xml:space="preserve"> 信息网络及软件购置更新</t>
  </si>
  <si>
    <t xml:space="preserve"> 大型修缮</t>
  </si>
  <si>
    <t xml:space="preserve"> 其他资本性支出</t>
  </si>
  <si>
    <t xml:space="preserve"> 物资储备</t>
  </si>
  <si>
    <t>19</t>
  </si>
  <si>
    <t xml:space="preserve"> 其他交通工具购置</t>
  </si>
  <si>
    <t xml:space="preserve"> 文物和陈列品购置</t>
  </si>
  <si>
    <t xml:space="preserve"> 无形资产购置</t>
  </si>
  <si>
    <t>机关资本性支出（二）</t>
  </si>
  <si>
    <t>资本性支出（基本建设）</t>
  </si>
  <si>
    <t xml:space="preserve"> 其他基本建设支出</t>
  </si>
  <si>
    <t>对事业单位经常性补助</t>
  </si>
  <si>
    <t xml:space="preserve"> 工资福利支出</t>
  </si>
  <si>
    <t xml:space="preserve"> 绩效工资</t>
  </si>
  <si>
    <t xml:space="preserve"> 商品和服务支出</t>
  </si>
  <si>
    <t xml:space="preserve"> 其他对事业单位补助</t>
  </si>
  <si>
    <t>对事业单位资本性补助</t>
  </si>
  <si>
    <t xml:space="preserve"> 资本性支出（一）</t>
  </si>
  <si>
    <t>资本性支出</t>
  </si>
  <si>
    <t xml:space="preserve"> 资本性支出（二）</t>
  </si>
  <si>
    <t>对企业补助</t>
  </si>
  <si>
    <t xml:space="preserve"> 费用补贴</t>
  </si>
  <si>
    <t xml:space="preserve"> 利息补贴</t>
  </si>
  <si>
    <t xml:space="preserve"> 其他对企业补助</t>
  </si>
  <si>
    <t>对企业资本性支出</t>
  </si>
  <si>
    <t xml:space="preserve"> 对企业资本性支出（一）</t>
  </si>
  <si>
    <t xml:space="preserve"> 资本金注入</t>
  </si>
  <si>
    <t xml:space="preserve"> 政府投资基金股权投资</t>
  </si>
  <si>
    <t xml:space="preserve"> 对企业资本性支出（二）</t>
  </si>
  <si>
    <t>对企业补助（基本建设）</t>
  </si>
  <si>
    <t>对个人和家庭的补助</t>
  </si>
  <si>
    <t xml:space="preserve"> 社会福利和救助</t>
  </si>
  <si>
    <t xml:space="preserve"> 抚恤金</t>
  </si>
  <si>
    <t xml:space="preserve"> 生活补助</t>
  </si>
  <si>
    <t xml:space="preserve"> 救济金</t>
  </si>
  <si>
    <t xml:space="preserve"> 医疗费补助</t>
  </si>
  <si>
    <t xml:space="preserve"> 奖励金</t>
  </si>
  <si>
    <t xml:space="preserve"> 助学金</t>
  </si>
  <si>
    <t xml:space="preserve"> 个人农业生产补贴</t>
  </si>
  <si>
    <t xml:space="preserve"> 离退休费</t>
  </si>
  <si>
    <t xml:space="preserve"> 离休费</t>
  </si>
  <si>
    <t xml:space="preserve"> 退休费</t>
  </si>
  <si>
    <t xml:space="preserve"> 退职（役）费</t>
  </si>
  <si>
    <t xml:space="preserve"> 其他对个人和家庭的补助</t>
  </si>
  <si>
    <t>对社会保障基金补助</t>
  </si>
  <si>
    <t xml:space="preserve"> 对社会保险基金补助</t>
  </si>
  <si>
    <t xml:space="preserve"> 补充全国社会保障基金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</si>
  <si>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</si>
  <si>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</si>
  <si>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</si>
  <si>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</si>
  <si>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</si>
  <si>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转移性支出</t>
  </si>
  <si>
    <t xml:space="preserve"> 上下级政府间政府间转移性支出</t>
  </si>
  <si>
    <t>该项为补助到县级的支出</t>
  </si>
  <si>
    <t>其他支出</t>
  </si>
  <si>
    <t>399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</si>
  <si>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</si>
  <si>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</si>
  <si>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</si>
  <si>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</si>
  <si>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附表4</t>
  </si>
  <si>
    <t>遵义市红花岗区人民检察院2023年部门预算调整项目支出批复表</t>
  </si>
  <si>
    <t>单位：万元</t>
  </si>
  <si>
    <t>项目名称</t>
  </si>
  <si>
    <t>一、一般公共预算</t>
  </si>
  <si>
    <t>弥补运转经费</t>
  </si>
  <si>
    <t>2023年中央政法纪检监察转移支付</t>
  </si>
  <si>
    <t>二、政府性基金预算</t>
  </si>
  <si>
    <t>......</t>
  </si>
  <si>
    <t>三、国有资本经营预算</t>
  </si>
  <si>
    <t>四、财政专户管理资金（仅含教育收费专户、粮食风险基金专户）</t>
  </si>
  <si>
    <t>五、单位其他资金</t>
  </si>
  <si>
    <t>2022年单位往来</t>
  </si>
  <si>
    <t>2022年干警退手机费</t>
  </si>
  <si>
    <t>2022年追加干警交餐费</t>
  </si>
  <si>
    <t>2022年干警交餐费</t>
  </si>
  <si>
    <t>2023年调整个税退款</t>
  </si>
  <si>
    <t>2021年文员移动终端保证金</t>
  </si>
  <si>
    <t>2023年司法救助金</t>
  </si>
  <si>
    <t>其他资金安排的支出（退休人员生活补贴）</t>
  </si>
  <si>
    <t>其他资金安排的支出（目标考核奖）</t>
  </si>
  <si>
    <t>预估2023年单位其他资金支出经费</t>
  </si>
  <si>
    <t>附表5</t>
  </si>
  <si>
    <t>遵义市红花岗区人民检察院2023年部门预算调整政府采购预算批复表</t>
  </si>
  <si>
    <t>功能科目</t>
  </si>
  <si>
    <t>政府经济科目</t>
  </si>
  <si>
    <t>部门经济科目</t>
  </si>
  <si>
    <t>品目名称</t>
  </si>
  <si>
    <t>采购组织形式</t>
  </si>
  <si>
    <t>采购项目分类</t>
  </si>
  <si>
    <t>采购方式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</si>
  <si>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</si>
  <si>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</si>
  <si>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</si>
  <si>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</si>
  <si>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</si>
  <si>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事业单位经营收入</t>
  </si>
  <si>
    <t>附属单位上缴收入</t>
  </si>
  <si>
    <t>上级补助收入</t>
  </si>
  <si>
    <t>其他收入</t>
  </si>
  <si>
    <t>中央及省级转移支付资金</t>
  </si>
  <si>
    <t>设备购置</t>
  </si>
  <si>
    <t>其他</t>
  </si>
  <si>
    <t>货物</t>
  </si>
  <si>
    <t>附表6</t>
  </si>
  <si>
    <t>遵义市红花岗区人民检察院2023年部门预算调整政府购买服务预算批复表</t>
  </si>
  <si>
    <t>政府购买服务名称</t>
  </si>
  <si>
    <t>政府购买服务内容</t>
  </si>
  <si>
    <t>运维维护费</t>
  </si>
  <si>
    <t>注：本表仅限于行政机关、参公单位、人民团体、民主党派存在政府购买服务的情况填写，事业单位如有购买服务请在政府采购预算表填写</t>
  </si>
  <si>
    <t>附表7</t>
  </si>
  <si>
    <t>遵义市红花岗区人民检察院2023年部门预算调整部门整体支出绩效目标批复表</t>
  </si>
  <si>
    <t>部门名称</t>
  </si>
  <si>
    <t xml:space="preserve">遵义市红花岗区人民检察院 </t>
  </si>
  <si>
    <t>部门总体资金情况(万元)：</t>
  </si>
  <si>
    <t>资金总额(万元)：</t>
  </si>
  <si>
    <t xml:space="preserve"> 部门职能概述</t>
  </si>
  <si>
    <t xml:space="preserve"> 1.保障县级检察院业务工作正常开展，做好控告申诉、审查批捕、审查起诉、职务犯罪案件、刑事案件等的监督审判工作。2.做好职务犯罪检察工作，做好纪委监察委移交提起公诉案件的审判监督工作。3.严厉打击各种危害国家安全、暴力恐怖、黑恶势力犯罪，重点打击影响群众安全感的严重刑事犯罪和多发性犯罪，维护社会和谐稳定。4.贯彻落实罪刑法定、疑罪从无原则，及时、准确办理各类案件。</t>
  </si>
  <si>
    <t xml:space="preserve"> 1.保障县级检察院业务工作正常开展，做好控告申诉、审查批捕、审查起诉、职务犯罪案件、刑事案件等的监督审判工作。2.做好职务犯罪检察工作，做好纪委监察委移交提起公诉案件的审判监督工作。3.严厉打击各种危害国家安全、暴力恐怖、黑恶势力犯罪，重点打击影响群众安全感的严重刑事犯罪和多发性犯罪，维护社会和谐稳定。5.贯彻落实罪刑法定、疑罪从无原则，及时、准确办理各类案件。</t>
  </si>
  <si>
    <t xml:space="preserve"> 部门绩效目标</t>
  </si>
  <si>
    <t>1、全面完成2023年各项办案业务。 2、查办一批职务犯罪案件、受理审查逮捕和审查起诉案件，提高人民群众满意度和安全感，保障社会公平正义。3、实施采购更新检察业务技术设备、综合保障设备一批，提高检察业务工作效率，现代科技保障水平4、严厉打击各种危害国家安全、暴力恐怖、黑恶势力犯罪，重点打击影响群众安全感的严重刑事犯罪和多发性犯罪，维护社会和谐稳定。</t>
  </si>
  <si>
    <t>绩          效                指                 标</t>
  </si>
  <si>
    <t>一级指标</t>
  </si>
  <si>
    <t>二级指标</t>
  </si>
  <si>
    <t>三级指标</t>
  </si>
  <si>
    <t>指标值</t>
  </si>
  <si>
    <t>说明</t>
  </si>
  <si>
    <t>产出</t>
  </si>
  <si>
    <t>数量</t>
  </si>
  <si>
    <t>在职员工控制率</t>
  </si>
  <si>
    <t>＝100%</t>
  </si>
  <si>
    <t>三公经费控制率</t>
  </si>
  <si>
    <t>支持政法部门业务装备数量（台、套、件）</t>
  </si>
  <si>
    <t>≥10件</t>
  </si>
  <si>
    <t>业务培训次数</t>
  </si>
  <si>
    <t>≥5次</t>
  </si>
  <si>
    <t>支持县市政法部门数量</t>
  </si>
  <si>
    <t>＝1个</t>
  </si>
  <si>
    <t>支持开展司法救助数量</t>
  </si>
  <si>
    <t>≥1件</t>
  </si>
  <si>
    <t>支持法律援助办案数量</t>
  </si>
  <si>
    <t>检察机关办理各类案件数量</t>
  </si>
  <si>
    <t>≥1000件</t>
  </si>
  <si>
    <t>办理大案要案数量</t>
  </si>
  <si>
    <t>质量</t>
  </si>
  <si>
    <t>公诉率</t>
  </si>
  <si>
    <t>≥40%</t>
  </si>
  <si>
    <t>错误批捕率</t>
  </si>
  <si>
    <t>＝0%</t>
  </si>
  <si>
    <t>案件办结率</t>
  </si>
  <si>
    <t>≥70%</t>
  </si>
  <si>
    <t>严重刑事犯罪批捕率</t>
  </si>
  <si>
    <t>≥65%</t>
  </si>
  <si>
    <t>涉法涉诉率</t>
  </si>
  <si>
    <t>≥30%</t>
  </si>
  <si>
    <t>培训合格率</t>
  </si>
  <si>
    <t>业务装备采购验收合格率</t>
  </si>
  <si>
    <t>≥90%</t>
  </si>
  <si>
    <t>时效</t>
  </si>
  <si>
    <t>案件办理时限达标率</t>
  </si>
  <si>
    <t>培训计划按期完成率</t>
  </si>
  <si>
    <t>执行年度</t>
  </si>
  <si>
    <t>2023年</t>
  </si>
  <si>
    <t>成本</t>
  </si>
  <si>
    <t>项目或定额成本控制率</t>
  </si>
  <si>
    <t>社会效益</t>
  </si>
  <si>
    <t>社会公平公正</t>
  </si>
  <si>
    <t>有效提升</t>
  </si>
  <si>
    <t>提高检务公信力</t>
  </si>
  <si>
    <t>有效提高</t>
  </si>
  <si>
    <t>犯罪率</t>
  </si>
  <si>
    <t>有效降低</t>
  </si>
  <si>
    <t>社会和谐稳定</t>
  </si>
  <si>
    <t>稳步提升</t>
  </si>
  <si>
    <t>满意度</t>
  </si>
  <si>
    <t>服务对象满意度</t>
  </si>
  <si>
    <t>人民群众对检察工作的满意度</t>
  </si>
  <si>
    <t>≥95%</t>
  </si>
  <si>
    <t>其他说明的问题</t>
  </si>
  <si>
    <t>附表8</t>
  </si>
  <si>
    <t>遵义市红花岗区人民检察院2023年部门预算调整项目支出绩效目标批复表</t>
  </si>
  <si>
    <t>主管部门</t>
  </si>
  <si>
    <t>遵义市红花岗区人民检察院</t>
  </si>
  <si>
    <t>实施单位</t>
  </si>
  <si>
    <t>资金情况（万元）</t>
  </si>
  <si>
    <t>年度资金总额(万元)：</t>
  </si>
  <si>
    <t xml:space="preserve">  其中：财政拨款</t>
  </si>
  <si>
    <t xml:space="preserve">        非财政拨款</t>
  </si>
  <si>
    <t>年度总体目标：</t>
  </si>
  <si>
    <t xml:space="preserve"> 目标1：
 </t>
  </si>
  <si>
    <t>保障聘用人员的工资，做好经费保障，提高聘用人员工作积极性，提升工作效率。</t>
  </si>
  <si>
    <t>自聘人员工资发放人数</t>
  </si>
  <si>
    <t>=28</t>
  </si>
  <si>
    <t>工资奖金发放完成率</t>
  </si>
  <si>
    <t>资金使用合规性</t>
  </si>
  <si>
    <t>按规定使用</t>
  </si>
  <si>
    <t>业务工作完成率</t>
  </si>
  <si>
    <t>=100%</t>
  </si>
  <si>
    <t>业务工作按时完成率</t>
  </si>
  <si>
    <t>工资奖金发放及时率</t>
  </si>
  <si>
    <t>自聘人员工资发放金额</t>
  </si>
  <si>
    <t>≤165.2万元</t>
  </si>
  <si>
    <t>社会效益指标</t>
  </si>
  <si>
    <t>提高职工工作积极性</t>
  </si>
  <si>
    <t>可持续影响</t>
  </si>
  <si>
    <t>保障单位正常运转</t>
  </si>
  <si>
    <t>正常运行</t>
  </si>
  <si>
    <t>干部职工满意度</t>
  </si>
  <si>
    <t>＝95%</t>
  </si>
  <si>
    <t>……</t>
  </si>
  <si>
    <t>≥800件</t>
  </si>
  <si>
    <t>≥10台</t>
  </si>
  <si>
    <t>=0%</t>
  </si>
  <si>
    <t>业案件办理时限达标率</t>
  </si>
  <si>
    <t>效益指标</t>
  </si>
  <si>
    <t>稳步提高</t>
  </si>
  <si>
    <t>逐步提升</t>
  </si>
  <si>
    <t>附表9</t>
  </si>
  <si>
    <t>2023年市级转移支付预算调整情况表</t>
  </si>
  <si>
    <t>下达驻村工作经费及帮扶经费</t>
  </si>
  <si>
    <t>全市检察机关审计劳务费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</si>
</sst>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-* #,##0_-;_-* &quot;-&quot;_-;_-@_-"/>
    <numFmt numFmtId="177" formatCode="_-&quot;￥&quot;* #,##0.00_-;-&quot;￥&quot;* #,##0.00_-;_-&quot;￥&quot;* &quot;-&quot;??_-;_-@_-"/>
    <numFmt numFmtId="178" formatCode="_-&quot;￥&quot;* #,##0_-;-&quot;￥&quot;* #,##0_-;_-&quot;￥&quot;* &quot;-&quot;_-;_-@_-"/>
    <numFmt numFmtId="179" formatCode="_-* #,##0.00_-;-* #,##0.00_-;_-* &quot;-&quot;??_-;_-@_-"/>
    <numFmt numFmtId="180" formatCode="0_);[Red]\(0\)"/>
  </numFmts>
  <fonts count="59">
    <font>
      <sz val="10"/>
      <name val="Times New Roman"/>
      <family val="1"/>
    </font>
    <font>
      <sz val="11"/>
      <name val="宋体"/>
      <family val="0"/>
    </font>
    <font>
      <sz val="10"/>
      <name val="Arial"/>
      <family val="2"/>
    </font>
    <font>
      <sz val="12"/>
      <name val="黑体"/>
      <family val="3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仿宋_GB2312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黑体"/>
      <family val="3"/>
    </font>
    <font>
      <b/>
      <sz val="11"/>
      <name val="仿宋_GB2312"/>
      <family val="3"/>
    </font>
    <font>
      <b/>
      <sz val="11"/>
      <name val="SimSun"/>
      <family val="0"/>
    </font>
    <font>
      <sz val="11"/>
      <name val="SimSun"/>
      <family val="0"/>
    </font>
    <font>
      <b/>
      <sz val="11"/>
      <color indexed="8"/>
      <name val="仿宋_GB2312"/>
      <family val="3"/>
    </font>
    <font>
      <sz val="11"/>
      <color indexed="8"/>
      <name val="黑体"/>
      <family val="3"/>
    </font>
    <font>
      <sz val="16"/>
      <color indexed="8"/>
      <name val="方正小标宋简体"/>
      <family val="0"/>
    </font>
    <font>
      <u val="single"/>
      <sz val="16"/>
      <color indexed="8"/>
      <name val="方正小标宋简体"/>
      <family val="0"/>
    </font>
    <font>
      <sz val="10"/>
      <name val="宋体"/>
      <family val="0"/>
    </font>
    <font>
      <sz val="10"/>
      <name val="仿宋_GB2312"/>
      <family val="3"/>
    </font>
    <font>
      <sz val="18"/>
      <name val="方正小标宋简体"/>
      <family val="0"/>
    </font>
    <font>
      <sz val="12"/>
      <name val="宋体"/>
      <family val="0"/>
    </font>
    <font>
      <sz val="12"/>
      <name val="Times New Roman"/>
      <family val="1"/>
    </font>
    <font>
      <sz val="11"/>
      <name val="楷体_GB2312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Times New Roman"/>
      <family val="1"/>
    </font>
    <font>
      <sz val="11"/>
      <name val="方正小标宋简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name val="方正小标宋简体"/>
      <family val="0"/>
    </font>
    <font>
      <sz val="12"/>
      <name val="仿宋"/>
      <family val="3"/>
    </font>
    <font>
      <sz val="16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double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43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2" fillId="0" borderId="0">
      <alignment/>
      <protection/>
    </xf>
    <xf numFmtId="0" fontId="42" fillId="4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2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>
      <alignment vertical="center"/>
      <protection/>
    </xf>
    <xf numFmtId="0" fontId="50" fillId="0" borderId="3" applyNumberFormat="0" applyFill="0" applyAlignment="0" applyProtection="0"/>
    <xf numFmtId="0" fontId="47" fillId="0" borderId="3" applyNumberFormat="0" applyFill="0" applyAlignment="0" applyProtection="0"/>
    <xf numFmtId="0" fontId="42" fillId="7" borderId="0" applyNumberFormat="0" applyBorder="0" applyAlignment="0" applyProtection="0"/>
    <xf numFmtId="0" fontId="45" fillId="0" borderId="4" applyNumberFormat="0" applyFill="0" applyAlignment="0" applyProtection="0"/>
    <xf numFmtId="0" fontId="42" fillId="3" borderId="0" applyNumberFormat="0" applyBorder="0" applyAlignment="0" applyProtection="0"/>
    <xf numFmtId="0" fontId="55" fillId="2" borderId="5" applyNumberFormat="0" applyAlignment="0" applyProtection="0"/>
    <xf numFmtId="0" fontId="56" fillId="2" borderId="1" applyNumberFormat="0" applyAlignment="0" applyProtection="0"/>
    <xf numFmtId="0" fontId="39" fillId="8" borderId="6" applyNumberFormat="0" applyAlignment="0" applyProtection="0"/>
    <xf numFmtId="0" fontId="9" fillId="9" borderId="0" applyNumberFormat="0" applyBorder="0" applyAlignment="0" applyProtection="0"/>
    <xf numFmtId="0" fontId="42" fillId="10" borderId="0" applyNumberFormat="0" applyBorder="0" applyAlignment="0" applyProtection="0"/>
    <xf numFmtId="0" fontId="49" fillId="0" borderId="7" applyNumberFormat="0" applyFill="0" applyAlignment="0" applyProtection="0"/>
    <xf numFmtId="0" fontId="46" fillId="0" borderId="8" applyNumberFormat="0" applyFill="0" applyAlignment="0" applyProtection="0"/>
    <xf numFmtId="0" fontId="44" fillId="9" borderId="0" applyNumberFormat="0" applyBorder="0" applyAlignment="0" applyProtection="0"/>
    <xf numFmtId="0" fontId="48" fillId="11" borderId="0" applyNumberFormat="0" applyBorder="0" applyAlignment="0" applyProtection="0"/>
    <xf numFmtId="0" fontId="9" fillId="12" borderId="0" applyNumberFormat="0" applyBorder="0" applyAlignment="0" applyProtection="0"/>
    <xf numFmtId="0" fontId="4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42" fillId="16" borderId="0" applyNumberFormat="0" applyBorder="0" applyAlignment="0" applyProtection="0"/>
    <xf numFmtId="0" fontId="22" fillId="0" borderId="0">
      <alignment/>
      <protection/>
    </xf>
    <xf numFmtId="0" fontId="9" fillId="12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9" fillId="4" borderId="0" applyNumberFormat="0" applyBorder="0" applyAlignment="0" applyProtection="0"/>
    <xf numFmtId="0" fontId="42" fillId="4" borderId="0" applyNumberFormat="0" applyBorder="0" applyAlignment="0" applyProtection="0"/>
    <xf numFmtId="0" fontId="9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39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3" fontId="6" fillId="0" borderId="13" xfId="0" applyNumberFormat="1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43" fontId="5" fillId="0" borderId="13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43" fontId="5" fillId="0" borderId="16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43" fontId="6" fillId="0" borderId="16" xfId="0" applyNumberFormat="1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43" fontId="6" fillId="0" borderId="16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43" fontId="5" fillId="0" borderId="19" xfId="0" applyNumberFormat="1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9" fillId="0" borderId="0" xfId="0" applyFont="1" applyFill="1" applyAlignment="1" applyProtection="1">
      <alignment vertical="center"/>
      <protection locked="0"/>
    </xf>
    <xf numFmtId="0" fontId="10" fillId="0" borderId="0" xfId="67" applyFont="1" applyFill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 applyProtection="1">
      <alignment horizontal="center" vertical="top"/>
      <protection locked="0"/>
    </xf>
    <xf numFmtId="0" fontId="7" fillId="0" borderId="9" xfId="67" applyFont="1" applyFill="1" applyBorder="1" applyAlignment="1" applyProtection="1">
      <alignment horizontal="center" vertical="center" wrapText="1"/>
      <protection locked="0"/>
    </xf>
    <xf numFmtId="0" fontId="7" fillId="0" borderId="10" xfId="67" applyFont="1" applyFill="1" applyBorder="1" applyAlignment="1" applyProtection="1">
      <alignment horizontal="center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8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center" vertical="center" wrapText="1"/>
      <protection locked="0"/>
    </xf>
    <xf numFmtId="0" fontId="7" fillId="0" borderId="20" xfId="67" applyFont="1" applyFill="1" applyBorder="1" applyAlignment="1" applyProtection="1">
      <alignment horizontal="center" vertical="center" wrapText="1"/>
      <protection locked="0"/>
    </xf>
    <xf numFmtId="0" fontId="7" fillId="0" borderId="21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horizontal="center" vertical="center" wrapText="1"/>
      <protection locked="0"/>
    </xf>
    <xf numFmtId="0" fontId="12" fillId="0" borderId="23" xfId="67" applyFont="1" applyFill="1" applyBorder="1" applyAlignment="1" applyProtection="1">
      <alignment horizontal="center" vertical="center" wrapText="1"/>
      <protection locked="0"/>
    </xf>
    <xf numFmtId="0" fontId="12" fillId="0" borderId="24" xfId="67" applyFont="1" applyFill="1" applyBorder="1" applyAlignment="1" applyProtection="1">
      <alignment horizontal="center" vertical="center" wrapText="1"/>
      <protection locked="0"/>
    </xf>
    <xf numFmtId="0" fontId="12" fillId="0" borderId="25" xfId="67" applyFont="1" applyFill="1" applyBorder="1" applyAlignment="1" applyProtection="1">
      <alignment horizontal="center" vertical="center" wrapText="1"/>
      <protection locked="0"/>
    </xf>
    <xf numFmtId="0" fontId="12" fillId="0" borderId="26" xfId="67" applyFont="1" applyFill="1" applyBorder="1" applyAlignment="1" applyProtection="1">
      <alignment horizontal="center" vertical="center" wrapText="1"/>
      <protection locked="0"/>
    </xf>
    <xf numFmtId="0" fontId="12" fillId="0" borderId="27" xfId="67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67" applyFont="1" applyFill="1" applyBorder="1" applyAlignment="1" applyProtection="1">
      <alignment horizontal="center" vertical="center" wrapText="1"/>
      <protection locked="0"/>
    </xf>
    <xf numFmtId="0" fontId="7" fillId="0" borderId="34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center" vertical="center" wrapText="1"/>
      <protection locked="0"/>
    </xf>
    <xf numFmtId="0" fontId="7" fillId="0" borderId="13" xfId="67" applyFont="1" applyFill="1" applyBorder="1" applyAlignment="1" applyProtection="1">
      <alignment horizontal="center" vertical="center" wrapText="1"/>
      <protection locked="0"/>
    </xf>
    <xf numFmtId="0" fontId="7" fillId="0" borderId="13" xfId="67" applyFont="1" applyFill="1" applyBorder="1" applyAlignment="1" applyProtection="1">
      <alignment vertical="center" wrapText="1"/>
      <protection locked="0"/>
    </xf>
    <xf numFmtId="0" fontId="7" fillId="0" borderId="28" xfId="67" applyFont="1" applyFill="1" applyBorder="1" applyAlignment="1" applyProtection="1">
      <alignment horizontal="center" vertical="center" wrapText="1"/>
      <protection locked="0"/>
    </xf>
    <xf numFmtId="0" fontId="7" fillId="0" borderId="29" xfId="67" applyFont="1" applyFill="1" applyBorder="1" applyAlignment="1" applyProtection="1">
      <alignment horizontal="center" vertical="center" wrapText="1"/>
      <protection locked="0"/>
    </xf>
    <xf numFmtId="0" fontId="7" fillId="0" borderId="30" xfId="67" applyFont="1" applyFill="1" applyBorder="1" applyAlignment="1" applyProtection="1">
      <alignment horizontal="center" vertical="center" wrapText="1"/>
      <protection locked="0"/>
    </xf>
    <xf numFmtId="0" fontId="7" fillId="0" borderId="31" xfId="67" applyFont="1" applyFill="1" applyBorder="1" applyAlignment="1" applyProtection="1">
      <alignment horizontal="center" vertical="center" wrapText="1"/>
      <protection locked="0"/>
    </xf>
    <xf numFmtId="0" fontId="7" fillId="0" borderId="32" xfId="67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67" applyFont="1" applyFill="1" applyBorder="1" applyAlignment="1" applyProtection="1">
      <alignment horizontal="center" vertical="center" wrapText="1"/>
      <protection locked="0"/>
    </xf>
    <xf numFmtId="0" fontId="58" fillId="19" borderId="13" xfId="67" applyFont="1" applyFill="1" applyBorder="1" applyAlignment="1" applyProtection="1">
      <alignment horizontal="left" vertical="center" wrapText="1"/>
      <protection locked="0"/>
    </xf>
    <xf numFmtId="49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6" xfId="67" applyFont="1" applyFill="1" applyBorder="1" applyAlignment="1" applyProtection="1">
      <alignment horizontal="center" vertical="center" wrapText="1"/>
      <protection locked="0"/>
    </xf>
    <xf numFmtId="0" fontId="7" fillId="0" borderId="37" xfId="67" applyFont="1" applyFill="1" applyBorder="1" applyAlignment="1" applyProtection="1">
      <alignment horizontal="center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38" xfId="0" applyFont="1" applyFill="1" applyBorder="1" applyAlignment="1" applyProtection="1">
      <alignment vertical="center"/>
      <protection locked="0"/>
    </xf>
    <xf numFmtId="0" fontId="7" fillId="0" borderId="3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58" fillId="19" borderId="13" xfId="67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 horizontal="center" vertical="top"/>
      <protection locked="0"/>
    </xf>
    <xf numFmtId="0" fontId="7" fillId="0" borderId="40" xfId="67" applyFont="1" applyFill="1" applyBorder="1" applyAlignment="1" applyProtection="1">
      <alignment horizontal="center" vertical="center" wrapText="1"/>
      <protection locked="0"/>
    </xf>
    <xf numFmtId="0" fontId="7" fillId="0" borderId="41" xfId="67" applyFont="1" applyFill="1" applyBorder="1" applyAlignment="1" applyProtection="1">
      <alignment horizontal="center" vertical="center" wrapText="1"/>
      <protection locked="0"/>
    </xf>
    <xf numFmtId="0" fontId="7" fillId="0" borderId="41" xfId="67" applyFont="1" applyFill="1" applyBorder="1" applyAlignment="1" applyProtection="1">
      <alignment horizontal="center" vertical="center" wrapText="1"/>
      <protection locked="0"/>
    </xf>
    <xf numFmtId="0" fontId="7" fillId="0" borderId="42" xfId="67" applyFont="1" applyFill="1" applyBorder="1" applyAlignment="1" applyProtection="1">
      <alignment horizontal="center" vertical="center" wrapText="1"/>
      <protection locked="0"/>
    </xf>
    <xf numFmtId="0" fontId="7" fillId="0" borderId="43" xfId="67" applyFont="1" applyFill="1" applyBorder="1" applyAlignment="1" applyProtection="1">
      <alignment horizontal="center" vertical="center" wrapText="1"/>
      <protection locked="0"/>
    </xf>
    <xf numFmtId="0" fontId="7" fillId="0" borderId="44" xfId="67" applyFont="1" applyFill="1" applyBorder="1" applyAlignment="1" applyProtection="1">
      <alignment horizontal="center" vertical="center" wrapText="1"/>
      <protection locked="0"/>
    </xf>
    <xf numFmtId="0" fontId="12" fillId="0" borderId="44" xfId="67" applyFont="1" applyFill="1" applyBorder="1" applyAlignment="1" applyProtection="1">
      <alignment horizontal="center" vertical="center" wrapText="1"/>
      <protection locked="0"/>
    </xf>
    <xf numFmtId="0" fontId="12" fillId="0" borderId="45" xfId="67" applyFont="1" applyFill="1" applyBorder="1" applyAlignment="1" applyProtection="1">
      <alignment horizontal="center" vertical="center" wrapText="1"/>
      <protection locked="0"/>
    </xf>
    <xf numFmtId="0" fontId="12" fillId="0" borderId="46" xfId="67" applyFont="1" applyFill="1" applyBorder="1" applyAlignment="1" applyProtection="1">
      <alignment horizontal="center" vertical="center" wrapText="1"/>
      <protection locked="0"/>
    </xf>
    <xf numFmtId="0" fontId="12" fillId="0" borderId="47" xfId="67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vertical="center"/>
      <protection locked="0"/>
    </xf>
    <xf numFmtId="0" fontId="7" fillId="0" borderId="12" xfId="67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19" fillId="19" borderId="13" xfId="67" applyFont="1" applyFill="1" applyBorder="1" applyAlignment="1" applyProtection="1">
      <alignment horizontal="left" vertical="center" wrapText="1"/>
      <protection locked="0"/>
    </xf>
    <xf numFmtId="0" fontId="19" fillId="19" borderId="13" xfId="0" applyFont="1" applyFill="1" applyBorder="1" applyAlignment="1" applyProtection="1">
      <alignment horizontal="left" vertical="center" wrapText="1"/>
      <protection locked="0"/>
    </xf>
    <xf numFmtId="0" fontId="7" fillId="0" borderId="38" xfId="67" applyFont="1" applyFill="1" applyBorder="1" applyAlignment="1" applyProtection="1">
      <alignment horizontal="center" vertical="center" wrapText="1"/>
      <protection locked="0"/>
    </xf>
    <xf numFmtId="0" fontId="7" fillId="0" borderId="39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center" vertical="center" wrapText="1"/>
      <protection locked="0"/>
    </xf>
    <xf numFmtId="0" fontId="7" fillId="0" borderId="20" xfId="67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 vertical="center" wrapText="1" shrinkToFit="1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 shrinkToFit="1"/>
    </xf>
    <xf numFmtId="0" fontId="11" fillId="2" borderId="13" xfId="0" applyFont="1" applyFill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 shrinkToFit="1"/>
    </xf>
    <xf numFmtId="0" fontId="1" fillId="2" borderId="13" xfId="0" applyFont="1" applyFill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11" fillId="0" borderId="48" xfId="0" applyNumberFormat="1" applyFont="1" applyFill="1" applyBorder="1" applyAlignment="1">
      <alignment horizontal="center" vertical="center"/>
    </xf>
    <xf numFmtId="0" fontId="11" fillId="0" borderId="49" xfId="0" applyNumberFormat="1" applyFont="1" applyFill="1" applyBorder="1" applyAlignment="1">
      <alignment horizontal="center" vertical="center"/>
    </xf>
    <xf numFmtId="0" fontId="11" fillId="0" borderId="50" xfId="0" applyNumberFormat="1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 shrinkToFit="1"/>
    </xf>
    <xf numFmtId="0" fontId="1" fillId="0" borderId="50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vertical="center" wrapText="1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2" fillId="0" borderId="5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right"/>
    </xf>
    <xf numFmtId="0" fontId="11" fillId="0" borderId="54" xfId="0" applyNumberFormat="1" applyFont="1" applyFill="1" applyBorder="1" applyAlignment="1">
      <alignment horizontal="center" vertical="center" wrapText="1"/>
    </xf>
    <xf numFmtId="0" fontId="11" fillId="0" borderId="5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/>
    </xf>
    <xf numFmtId="0" fontId="2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0" fontId="11" fillId="0" borderId="56" xfId="0" applyFont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22" fillId="0" borderId="57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4" fontId="23" fillId="0" borderId="59" xfId="0" applyNumberFormat="1" applyFont="1" applyFill="1" applyBorder="1" applyAlignment="1">
      <alignment horizontal="right" vertical="center" wrapText="1"/>
    </xf>
    <xf numFmtId="43" fontId="7" fillId="0" borderId="19" xfId="0" applyNumberFormat="1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43" fontId="29" fillId="0" borderId="43" xfId="23" applyNumberFormat="1" applyFont="1" applyFill="1" applyBorder="1" applyAlignment="1">
      <alignment horizontal="right" vertical="center"/>
    </xf>
    <xf numFmtId="43" fontId="29" fillId="0" borderId="44" xfId="23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43" fontId="29" fillId="0" borderId="12" xfId="23" applyNumberFormat="1" applyFont="1" applyFill="1" applyBorder="1" applyAlignment="1">
      <alignment horizontal="right" vertical="center" wrapText="1"/>
    </xf>
    <xf numFmtId="43" fontId="29" fillId="0" borderId="13" xfId="23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 shrinkToFit="1"/>
    </xf>
    <xf numFmtId="0" fontId="10" fillId="0" borderId="13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43" fontId="29" fillId="0" borderId="13" xfId="23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/>
    </xf>
    <xf numFmtId="43" fontId="29" fillId="0" borderId="47" xfId="23" applyNumberFormat="1" applyFont="1" applyFill="1" applyBorder="1" applyAlignment="1">
      <alignment horizontal="right" vertical="center"/>
    </xf>
    <xf numFmtId="43" fontId="29" fillId="0" borderId="62" xfId="23" applyNumberFormat="1" applyFont="1" applyFill="1" applyBorder="1" applyAlignment="1">
      <alignment horizontal="right" vertical="center"/>
    </xf>
    <xf numFmtId="43" fontId="29" fillId="0" borderId="23" xfId="23" applyNumberFormat="1" applyFont="1" applyFill="1" applyBorder="1" applyAlignment="1">
      <alignment horizontal="right" vertical="center"/>
    </xf>
    <xf numFmtId="0" fontId="16" fillId="0" borderId="63" xfId="0" applyFont="1" applyBorder="1" applyAlignment="1">
      <alignment horizontal="center" vertical="center"/>
    </xf>
    <xf numFmtId="43" fontId="29" fillId="0" borderId="14" xfId="23" applyNumberFormat="1" applyFont="1" applyFill="1" applyBorder="1" applyAlignment="1">
      <alignment horizontal="right" vertical="center" wrapText="1"/>
    </xf>
    <xf numFmtId="43" fontId="31" fillId="0" borderId="64" xfId="23" applyNumberFormat="1" applyFont="1" applyFill="1" applyBorder="1" applyAlignment="1">
      <alignment horizontal="right" vertical="center"/>
    </xf>
    <xf numFmtId="43" fontId="31" fillId="0" borderId="28" xfId="23" applyNumberFormat="1" applyFont="1" applyFill="1" applyBorder="1" applyAlignment="1">
      <alignment horizontal="right" vertical="center"/>
    </xf>
    <xf numFmtId="43" fontId="31" fillId="0" borderId="14" xfId="23" applyNumberFormat="1" applyFont="1" applyFill="1" applyBorder="1" applyAlignment="1">
      <alignment horizontal="right" vertical="center"/>
    </xf>
    <xf numFmtId="0" fontId="10" fillId="0" borderId="61" xfId="0" applyFont="1" applyFill="1" applyBorder="1" applyAlignment="1">
      <alignment horizontal="left" vertical="center" wrapText="1"/>
    </xf>
    <xf numFmtId="0" fontId="10" fillId="0" borderId="61" xfId="0" applyNumberFormat="1" applyFont="1" applyBorder="1" applyAlignment="1">
      <alignment horizontal="left" vertical="center" wrapText="1"/>
    </xf>
    <xf numFmtId="0" fontId="10" fillId="0" borderId="61" xfId="0" applyNumberFormat="1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43" fontId="29" fillId="0" borderId="14" xfId="23" applyNumberFormat="1" applyFont="1" applyFill="1" applyBorder="1" applyAlignment="1">
      <alignment horizontal="right" vertical="center" wrapText="1"/>
    </xf>
    <xf numFmtId="0" fontId="10" fillId="0" borderId="6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43" fontId="29" fillId="0" borderId="18" xfId="23" applyNumberFormat="1" applyFont="1" applyFill="1" applyBorder="1" applyAlignment="1">
      <alignment horizontal="right" vertical="center" wrapText="1"/>
    </xf>
    <xf numFmtId="43" fontId="29" fillId="0" borderId="19" xfId="23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3" fontId="29" fillId="0" borderId="20" xfId="23" applyNumberFormat="1" applyFont="1" applyFill="1" applyBorder="1" applyAlignment="1">
      <alignment horizontal="right" vertical="center" wrapText="1"/>
    </xf>
    <xf numFmtId="43" fontId="31" fillId="0" borderId="65" xfId="23" applyNumberFormat="1" applyFont="1" applyFill="1" applyBorder="1" applyAlignment="1">
      <alignment horizontal="right" vertical="center"/>
    </xf>
    <xf numFmtId="43" fontId="31" fillId="0" borderId="66" xfId="23" applyNumberFormat="1" applyFont="1" applyFill="1" applyBorder="1" applyAlignment="1">
      <alignment horizontal="right" vertical="center"/>
    </xf>
    <xf numFmtId="43" fontId="31" fillId="0" borderId="20" xfId="23" applyNumberFormat="1" applyFont="1" applyFill="1" applyBorder="1" applyAlignment="1">
      <alignment horizontal="right" vertical="center"/>
    </xf>
    <xf numFmtId="0" fontId="10" fillId="0" borderId="67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56" xfId="0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34" fillId="0" borderId="49" xfId="0" applyNumberFormat="1" applyFont="1" applyFill="1" applyBorder="1" applyAlignment="1">
      <alignment horizontal="center" vertical="center"/>
    </xf>
    <xf numFmtId="0" fontId="34" fillId="0" borderId="56" xfId="0" applyNumberFormat="1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43" fontId="29" fillId="0" borderId="12" xfId="0" applyNumberFormat="1" applyFont="1" applyFill="1" applyBorder="1" applyAlignment="1">
      <alignment horizontal="right" vertical="center" wrapText="1"/>
    </xf>
    <xf numFmtId="43" fontId="29" fillId="0" borderId="13" xfId="0" applyNumberFormat="1" applyFont="1" applyFill="1" applyBorder="1" applyAlignment="1">
      <alignment horizontal="right" vertical="center" wrapText="1"/>
    </xf>
    <xf numFmtId="43" fontId="29" fillId="0" borderId="14" xfId="0" applyNumberFormat="1" applyFont="1" applyFill="1" applyBorder="1" applyAlignment="1">
      <alignment horizontal="right" vertical="center" wrapText="1"/>
    </xf>
    <xf numFmtId="43" fontId="29" fillId="0" borderId="51" xfId="0" applyNumberFormat="1" applyFont="1" applyFill="1" applyBorder="1" applyAlignment="1">
      <alignment horizontal="right" vertical="center" wrapText="1"/>
    </xf>
    <xf numFmtId="43" fontId="29" fillId="0" borderId="35" xfId="0" applyNumberFormat="1" applyFont="1" applyFill="1" applyBorder="1" applyAlignment="1">
      <alignment horizontal="right" vertical="center" wrapText="1"/>
    </xf>
    <xf numFmtId="0" fontId="35" fillId="0" borderId="59" xfId="0" applyFont="1" applyFill="1" applyBorder="1" applyAlignment="1">
      <alignment horizontal="left" vertical="center" wrapText="1"/>
    </xf>
    <xf numFmtId="0" fontId="35" fillId="0" borderId="59" xfId="0" applyFont="1" applyFill="1" applyBorder="1" applyAlignment="1">
      <alignment vertical="center" wrapText="1"/>
    </xf>
    <xf numFmtId="4" fontId="5" fillId="0" borderId="59" xfId="0" applyNumberFormat="1" applyFont="1" applyFill="1" applyBorder="1" applyAlignment="1">
      <alignment horizontal="right" vertical="center" wrapText="1"/>
    </xf>
    <xf numFmtId="43" fontId="29" fillId="0" borderId="13" xfId="0" applyNumberFormat="1" applyFont="1" applyFill="1" applyBorder="1" applyAlignment="1">
      <alignment horizontal="right" vertical="center"/>
    </xf>
    <xf numFmtId="43" fontId="29" fillId="0" borderId="35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43" fontId="29" fillId="2" borderId="12" xfId="0" applyNumberFormat="1" applyFont="1" applyFill="1" applyBorder="1" applyAlignment="1">
      <alignment horizontal="right" vertical="center" wrapText="1"/>
    </xf>
    <xf numFmtId="43" fontId="29" fillId="2" borderId="13" xfId="0" applyNumberFormat="1" applyFont="1" applyFill="1" applyBorder="1" applyAlignment="1">
      <alignment horizontal="right" vertical="center"/>
    </xf>
    <xf numFmtId="43" fontId="29" fillId="2" borderId="14" xfId="0" applyNumberFormat="1" applyFont="1" applyFill="1" applyBorder="1" applyAlignment="1">
      <alignment horizontal="right" vertical="center"/>
    </xf>
    <xf numFmtId="43" fontId="29" fillId="2" borderId="51" xfId="0" applyNumberFormat="1" applyFont="1" applyFill="1" applyBorder="1" applyAlignment="1">
      <alignment horizontal="right" vertical="center" wrapText="1"/>
    </xf>
    <xf numFmtId="43" fontId="29" fillId="2" borderId="35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43" fontId="29" fillId="2" borderId="18" xfId="0" applyNumberFormat="1" applyFont="1" applyFill="1" applyBorder="1" applyAlignment="1">
      <alignment horizontal="right" vertical="center" wrapText="1"/>
    </xf>
    <xf numFmtId="43" fontId="29" fillId="2" borderId="19" xfId="0" applyNumberFormat="1" applyFont="1" applyFill="1" applyBorder="1" applyAlignment="1">
      <alignment horizontal="right" vertical="center"/>
    </xf>
    <xf numFmtId="43" fontId="29" fillId="2" borderId="20" xfId="0" applyNumberFormat="1" applyFont="1" applyFill="1" applyBorder="1" applyAlignment="1">
      <alignment horizontal="right" vertical="center"/>
    </xf>
    <xf numFmtId="43" fontId="29" fillId="2" borderId="53" xfId="0" applyNumberFormat="1" applyFont="1" applyFill="1" applyBorder="1" applyAlignment="1">
      <alignment horizontal="right" vertical="center" wrapText="1"/>
    </xf>
    <xf numFmtId="43" fontId="29" fillId="2" borderId="38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6" fillId="2" borderId="68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/>
    </xf>
    <xf numFmtId="0" fontId="29" fillId="2" borderId="57" xfId="0" applyFont="1" applyFill="1" applyBorder="1" applyAlignment="1">
      <alignment horizontal="left" vertical="center"/>
    </xf>
    <xf numFmtId="180" fontId="5" fillId="0" borderId="57" xfId="0" applyNumberFormat="1" applyFont="1" applyFill="1" applyBorder="1" applyAlignment="1">
      <alignment horizontal="left" vertical="center" wrapText="1"/>
    </xf>
    <xf numFmtId="0" fontId="2" fillId="0" borderId="57" xfId="0" applyNumberFormat="1" applyFont="1" applyFill="1" applyBorder="1" applyAlignment="1">
      <alignment vertical="center"/>
    </xf>
    <xf numFmtId="43" fontId="29" fillId="2" borderId="13" xfId="0" applyNumberFormat="1" applyFont="1" applyFill="1" applyBorder="1" applyAlignment="1">
      <alignment horizontal="right" vertical="center" wrapText="1"/>
    </xf>
    <xf numFmtId="43" fontId="29" fillId="2" borderId="14" xfId="0" applyNumberFormat="1" applyFont="1" applyFill="1" applyBorder="1" applyAlignment="1">
      <alignment horizontal="right" vertical="center" wrapText="1"/>
    </xf>
    <xf numFmtId="43" fontId="29" fillId="2" borderId="19" xfId="0" applyNumberFormat="1" applyFont="1" applyFill="1" applyBorder="1" applyAlignment="1">
      <alignment horizontal="right" vertical="center" wrapText="1"/>
    </xf>
    <xf numFmtId="43" fontId="29" fillId="2" borderId="20" xfId="0" applyNumberFormat="1" applyFont="1" applyFill="1" applyBorder="1" applyAlignment="1">
      <alignment horizontal="right" vertical="center" wrapText="1"/>
    </xf>
    <xf numFmtId="0" fontId="2" fillId="0" borderId="58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 wrapText="1" shrinkToFit="1"/>
    </xf>
    <xf numFmtId="0" fontId="11" fillId="0" borderId="70" xfId="0" applyFont="1" applyFill="1" applyBorder="1" applyAlignment="1">
      <alignment horizontal="center" vertical="center" wrapText="1" shrinkToFit="1"/>
    </xf>
    <xf numFmtId="0" fontId="11" fillId="0" borderId="71" xfId="0" applyFont="1" applyFill="1" applyBorder="1" applyAlignment="1">
      <alignment horizontal="center" vertical="center" wrapText="1" shrinkToFit="1"/>
    </xf>
    <xf numFmtId="0" fontId="11" fillId="0" borderId="49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50" xfId="0" applyFont="1" applyFill="1" applyBorder="1" applyAlignment="1">
      <alignment horizontal="center" vertical="center" wrapText="1" shrinkToFit="1"/>
    </xf>
    <xf numFmtId="0" fontId="11" fillId="0" borderId="5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left" vertical="center" wrapText="1" shrinkToFit="1"/>
    </xf>
    <xf numFmtId="43" fontId="5" fillId="0" borderId="13" xfId="0" applyNumberFormat="1" applyFont="1" applyFill="1" applyBorder="1" applyAlignment="1">
      <alignment vertical="center" shrinkToFit="1"/>
    </xf>
    <xf numFmtId="43" fontId="5" fillId="0" borderId="50" xfId="0" applyNumberFormat="1" applyFont="1" applyFill="1" applyBorder="1" applyAlignment="1">
      <alignment vertical="center" shrinkToFit="1"/>
    </xf>
    <xf numFmtId="0" fontId="7" fillId="0" borderId="51" xfId="0" applyFont="1" applyFill="1" applyBorder="1" applyAlignment="1">
      <alignment horizontal="left" vertical="center" wrapText="1" shrinkToFit="1"/>
    </xf>
    <xf numFmtId="43" fontId="5" fillId="0" borderId="13" xfId="0" applyNumberFormat="1" applyFont="1" applyFill="1" applyBorder="1" applyAlignment="1">
      <alignment horizontal="left" vertical="center" wrapText="1" shrinkToFit="1"/>
    </xf>
    <xf numFmtId="43" fontId="5" fillId="0" borderId="13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51" xfId="0" applyFont="1" applyFill="1" applyBorder="1" applyAlignment="1">
      <alignment horizontal="center" vertical="center" wrapText="1" shrinkToFit="1"/>
    </xf>
    <xf numFmtId="0" fontId="12" fillId="0" borderId="18" xfId="0" applyFont="1" applyFill="1" applyBorder="1" applyAlignment="1">
      <alignment horizontal="center" vertical="center" wrapText="1" shrinkToFit="1"/>
    </xf>
    <xf numFmtId="43" fontId="6" fillId="0" borderId="19" xfId="0" applyNumberFormat="1" applyFont="1" applyFill="1" applyBorder="1" applyAlignment="1">
      <alignment vertical="center" shrinkToFit="1"/>
    </xf>
    <xf numFmtId="43" fontId="6" fillId="0" borderId="52" xfId="0" applyNumberFormat="1" applyFont="1" applyFill="1" applyBorder="1" applyAlignment="1">
      <alignment vertical="center" shrinkToFit="1"/>
    </xf>
    <xf numFmtId="0" fontId="12" fillId="0" borderId="53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11" fillId="0" borderId="11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left" vertical="center" wrapText="1" shrinkToFit="1"/>
    </xf>
    <xf numFmtId="0" fontId="38" fillId="0" borderId="20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 quotePrefix="1">
      <alignment horizontal="center" vertical="center" wrapText="1"/>
    </xf>
    <xf numFmtId="49" fontId="10" fillId="0" borderId="13" xfId="0" applyNumberFormat="1" applyFont="1" applyBorder="1" applyAlignment="1" quotePrefix="1">
      <alignment horizontal="center" vertical="center" wrapText="1"/>
    </xf>
    <xf numFmtId="0" fontId="10" fillId="0" borderId="13" xfId="0" applyFont="1" applyBorder="1" applyAlignment="1" quotePrefix="1">
      <alignment horizontal="center" vertical="center" wrapText="1"/>
    </xf>
  </cellXfs>
  <cellStyles count="56">
    <cellStyle name="Normal" xfId="0"/>
    <cellStyle name="常规_市级2012年部门预算“一下”财政拨款（补助）保留津补贴预算表2011.10.31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常规 84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0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_市级2012年“二下”预算2012.3.20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_市级2012年“二下”预算2012.3.20" xfId="68"/>
    <cellStyle name="常规_市级2012年部门预算“一下”财政拨款（补助）保留津补贴预算表2011.10.3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7&#24180;&#37096;&#38376;&#39044;&#31639;\2017&#24180;&#20108;&#19979;&#25209;&#22797;&#21450;&#20844;&#24320;\&#25919;&#24220;&#12289;&#37096;&#38376;&#20844;&#24320;&#34920;&#26684;\2017&#24180;&#37096;&#38376;&#39044;&#31639;&#20844;&#24320;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、部门预算收支预算总表"/>
      <sheetName val="2、一般公共预算支出表（支出功能分类）"/>
      <sheetName val="3、一般公共预算基本支出明细表（支出经济分类） "/>
      <sheetName val="4、政府性基金收支预算"/>
      <sheetName val="5、三公经费情况表"/>
      <sheetName val="6、资产情况表"/>
      <sheetName val="7、项目目标绩效申报表"/>
      <sheetName val="8、采购预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workbookViewId="0" topLeftCell="A1">
      <selection activeCell="U18" sqref="U18"/>
    </sheetView>
  </sheetViews>
  <sheetFormatPr defaultColWidth="9.33203125" defaultRowHeight="24.75" customHeight="1"/>
  <cols>
    <col min="1" max="1" width="48.83203125" style="353" customWidth="1"/>
    <col min="2" max="2" width="17.66015625" style="353" customWidth="1"/>
    <col min="3" max="3" width="16.16015625" style="353" customWidth="1"/>
    <col min="4" max="4" width="15" style="353" customWidth="1"/>
    <col min="5" max="5" width="35.5" style="353" customWidth="1"/>
    <col min="6" max="6" width="17.33203125" style="353" customWidth="1"/>
    <col min="7" max="7" width="15.16015625" style="353" customWidth="1"/>
    <col min="8" max="8" width="13.66015625" style="353" customWidth="1"/>
    <col min="9" max="9" width="10.5" style="353" customWidth="1"/>
    <col min="10" max="16384" width="9.33203125" style="353" customWidth="1"/>
  </cols>
  <sheetData>
    <row r="1" s="353" customFormat="1" ht="24.75" customHeight="1">
      <c r="A1" s="94" t="s">
        <v>0</v>
      </c>
    </row>
    <row r="2" spans="1:9" s="354" customFormat="1" ht="24.75" customHeight="1">
      <c r="A2" s="360" t="s">
        <v>1</v>
      </c>
      <c r="B2" s="360"/>
      <c r="C2" s="360"/>
      <c r="D2" s="360"/>
      <c r="E2" s="360"/>
      <c r="F2" s="360"/>
      <c r="G2" s="360"/>
      <c r="H2" s="360"/>
      <c r="I2" s="360"/>
    </row>
    <row r="3" spans="1:9" s="353" customFormat="1" ht="24.75" customHeight="1">
      <c r="A3" s="361"/>
      <c r="B3" s="362"/>
      <c r="C3" s="362"/>
      <c r="D3" s="362"/>
      <c r="E3" s="362"/>
      <c r="F3" s="362"/>
      <c r="G3" s="362"/>
      <c r="H3" s="363" t="s">
        <v>2</v>
      </c>
      <c r="I3" s="363"/>
    </row>
    <row r="4" spans="1:9" s="355" customFormat="1" ht="24.75" customHeight="1">
      <c r="A4" s="364" t="s">
        <v>3</v>
      </c>
      <c r="B4" s="365"/>
      <c r="C4" s="365"/>
      <c r="D4" s="366"/>
      <c r="E4" s="367" t="s">
        <v>4</v>
      </c>
      <c r="F4" s="368"/>
      <c r="G4" s="368"/>
      <c r="H4" s="368"/>
      <c r="I4" s="386" t="s">
        <v>5</v>
      </c>
    </row>
    <row r="5" spans="1:9" s="355" customFormat="1" ht="24.75" customHeight="1">
      <c r="A5" s="369" t="s">
        <v>6</v>
      </c>
      <c r="B5" s="370" t="s">
        <v>7</v>
      </c>
      <c r="C5" s="370" t="s">
        <v>8</v>
      </c>
      <c r="D5" s="371" t="s">
        <v>9</v>
      </c>
      <c r="E5" s="372" t="s">
        <v>6</v>
      </c>
      <c r="F5" s="370" t="s">
        <v>7</v>
      </c>
      <c r="G5" s="370" t="s">
        <v>8</v>
      </c>
      <c r="H5" s="370" t="s">
        <v>9</v>
      </c>
      <c r="I5" s="387"/>
    </row>
    <row r="6" spans="1:9" s="130" customFormat="1" ht="24.75" customHeight="1">
      <c r="A6" s="373" t="s">
        <v>10</v>
      </c>
      <c r="B6" s="374">
        <v>24716412.29</v>
      </c>
      <c r="C6" s="374">
        <v>28386894.48</v>
      </c>
      <c r="D6" s="375">
        <f aca="true" t="shared" si="0" ref="D6:D16">C6-B6</f>
        <v>3670482.1900000013</v>
      </c>
      <c r="E6" s="376" t="s">
        <v>11</v>
      </c>
      <c r="F6" s="377"/>
      <c r="G6" s="377"/>
      <c r="H6" s="374">
        <f aca="true" t="shared" si="1" ref="H6:H16">G6-F6</f>
        <v>0</v>
      </c>
      <c r="I6" s="388" t="s">
        <v>12</v>
      </c>
    </row>
    <row r="7" spans="1:9" s="130" customFormat="1" ht="24.75" customHeight="1">
      <c r="A7" s="373" t="s">
        <v>13</v>
      </c>
      <c r="B7" s="374"/>
      <c r="C7" s="374"/>
      <c r="D7" s="375">
        <f t="shared" si="0"/>
        <v>0</v>
      </c>
      <c r="E7" s="376" t="s">
        <v>14</v>
      </c>
      <c r="F7" s="377"/>
      <c r="G7" s="377"/>
      <c r="H7" s="374">
        <f t="shared" si="1"/>
        <v>0</v>
      </c>
      <c r="I7" s="388" t="s">
        <v>12</v>
      </c>
    </row>
    <row r="8" spans="1:9" s="130" customFormat="1" ht="24.75" customHeight="1">
      <c r="A8" s="373" t="s">
        <v>15</v>
      </c>
      <c r="B8" s="378"/>
      <c r="C8" s="378"/>
      <c r="D8" s="375">
        <f t="shared" si="0"/>
        <v>0</v>
      </c>
      <c r="E8" s="376" t="s">
        <v>16</v>
      </c>
      <c r="F8" s="377"/>
      <c r="G8" s="377"/>
      <c r="H8" s="374">
        <f t="shared" si="1"/>
        <v>0</v>
      </c>
      <c r="I8" s="388" t="s">
        <v>12</v>
      </c>
    </row>
    <row r="9" spans="1:9" s="130" customFormat="1" ht="24.75" customHeight="1">
      <c r="A9" s="373" t="s">
        <v>17</v>
      </c>
      <c r="B9" s="378"/>
      <c r="C9" s="378"/>
      <c r="D9" s="375">
        <f t="shared" si="0"/>
        <v>0</v>
      </c>
      <c r="E9" s="376" t="s">
        <v>18</v>
      </c>
      <c r="F9" s="189">
        <v>21766196.87</v>
      </c>
      <c r="G9" s="377">
        <v>25111069.709999997</v>
      </c>
      <c r="H9" s="374">
        <f t="shared" si="1"/>
        <v>3344872.839999996</v>
      </c>
      <c r="I9" s="388" t="s">
        <v>12</v>
      </c>
    </row>
    <row r="10" spans="1:9" s="130" customFormat="1" ht="24.75" customHeight="1">
      <c r="A10" s="373" t="s">
        <v>19</v>
      </c>
      <c r="B10" s="374"/>
      <c r="C10" s="374"/>
      <c r="D10" s="375">
        <f t="shared" si="0"/>
        <v>0</v>
      </c>
      <c r="E10" s="376" t="s">
        <v>20</v>
      </c>
      <c r="F10" s="377"/>
      <c r="G10" s="377"/>
      <c r="H10" s="374">
        <f t="shared" si="1"/>
        <v>0</v>
      </c>
      <c r="I10" s="388" t="s">
        <v>12</v>
      </c>
    </row>
    <row r="11" spans="1:9" s="130" customFormat="1" ht="24.75" customHeight="1">
      <c r="A11" s="373" t="s">
        <v>21</v>
      </c>
      <c r="B11" s="374"/>
      <c r="C11" s="374"/>
      <c r="D11" s="375">
        <f t="shared" si="0"/>
        <v>0</v>
      </c>
      <c r="E11" s="376" t="s">
        <v>22</v>
      </c>
      <c r="F11" s="377"/>
      <c r="G11" s="377"/>
      <c r="H11" s="374">
        <f t="shared" si="1"/>
        <v>0</v>
      </c>
      <c r="I11" s="388" t="s">
        <v>12</v>
      </c>
    </row>
    <row r="12" spans="1:9" s="130" customFormat="1" ht="24.75" customHeight="1">
      <c r="A12" s="373" t="s">
        <v>23</v>
      </c>
      <c r="B12" s="378"/>
      <c r="C12" s="378"/>
      <c r="D12" s="375">
        <f t="shared" si="0"/>
        <v>0</v>
      </c>
      <c r="E12" s="376" t="s">
        <v>24</v>
      </c>
      <c r="F12" s="377"/>
      <c r="G12" s="377"/>
      <c r="H12" s="374">
        <f t="shared" si="1"/>
        <v>0</v>
      </c>
      <c r="I12" s="388" t="s">
        <v>12</v>
      </c>
    </row>
    <row r="13" spans="1:9" s="130" customFormat="1" ht="24.75" customHeight="1">
      <c r="A13" s="373" t="s">
        <v>25</v>
      </c>
      <c r="B13" s="378"/>
      <c r="C13" s="378"/>
      <c r="D13" s="375">
        <f t="shared" si="0"/>
        <v>0</v>
      </c>
      <c r="E13" s="376" t="s">
        <v>26</v>
      </c>
      <c r="F13" s="189">
        <v>1149345.86</v>
      </c>
      <c r="G13" s="377">
        <v>1438955.21</v>
      </c>
      <c r="H13" s="374">
        <f t="shared" si="1"/>
        <v>289609.34999999986</v>
      </c>
      <c r="I13" s="388" t="s">
        <v>12</v>
      </c>
    </row>
    <row r="14" spans="1:9" s="130" customFormat="1" ht="24.75" customHeight="1">
      <c r="A14" s="373" t="s">
        <v>27</v>
      </c>
      <c r="B14" s="374">
        <v>0</v>
      </c>
      <c r="C14" s="374">
        <v>451428.17</v>
      </c>
      <c r="D14" s="375">
        <f t="shared" si="0"/>
        <v>451428.17</v>
      </c>
      <c r="E14" s="376" t="s">
        <v>28</v>
      </c>
      <c r="F14" s="189">
        <v>770487.84</v>
      </c>
      <c r="G14" s="377">
        <v>806487.84</v>
      </c>
      <c r="H14" s="374">
        <f t="shared" si="1"/>
        <v>36000</v>
      </c>
      <c r="I14" s="388" t="s">
        <v>12</v>
      </c>
    </row>
    <row r="15" spans="1:9" s="130" customFormat="1" ht="24.75" customHeight="1">
      <c r="A15" s="373"/>
      <c r="B15" s="374"/>
      <c r="C15" s="374"/>
      <c r="D15" s="375">
        <f t="shared" si="0"/>
        <v>0</v>
      </c>
      <c r="E15" s="376" t="s">
        <v>29</v>
      </c>
      <c r="F15" s="377">
        <v>1039599.6</v>
      </c>
      <c r="G15" s="377">
        <v>1039599.6</v>
      </c>
      <c r="H15" s="374">
        <f t="shared" si="1"/>
        <v>0</v>
      </c>
      <c r="I15" s="388" t="s">
        <v>12</v>
      </c>
    </row>
    <row r="16" spans="1:9" s="130" customFormat="1" ht="24.75" customHeight="1">
      <c r="A16" s="373"/>
      <c r="B16" s="374"/>
      <c r="C16" s="374"/>
      <c r="D16" s="375">
        <f t="shared" si="0"/>
        <v>0</v>
      </c>
      <c r="E16" s="376" t="s">
        <v>30</v>
      </c>
      <c r="F16" s="377"/>
      <c r="G16" s="377">
        <v>451428.17</v>
      </c>
      <c r="H16" s="374">
        <f t="shared" si="1"/>
        <v>451428.17</v>
      </c>
      <c r="I16" s="388" t="s">
        <v>12</v>
      </c>
    </row>
    <row r="17" spans="1:9" s="356" customFormat="1" ht="24.75" customHeight="1">
      <c r="A17" s="379" t="s">
        <v>31</v>
      </c>
      <c r="B17" s="374">
        <f>SUM(B6:B14)</f>
        <v>24716412.29</v>
      </c>
      <c r="C17" s="374">
        <f>SUM(C6:C14)</f>
        <v>28838322.650000002</v>
      </c>
      <c r="D17" s="375">
        <f>SUM(D6:D14)</f>
        <v>4121910.3600000013</v>
      </c>
      <c r="E17" s="380" t="s">
        <v>32</v>
      </c>
      <c r="F17" s="374">
        <f aca="true" t="shared" si="2" ref="F17:H17">SUM(F6:F16)</f>
        <v>24725630.17</v>
      </c>
      <c r="G17" s="374">
        <f t="shared" si="2"/>
        <v>28847540.53</v>
      </c>
      <c r="H17" s="374">
        <f t="shared" si="2"/>
        <v>4121910.3599999957</v>
      </c>
      <c r="I17" s="388" t="s">
        <v>12</v>
      </c>
    </row>
    <row r="18" spans="1:9" s="357" customFormat="1" ht="24.75" customHeight="1">
      <c r="A18" s="373"/>
      <c r="B18" s="374"/>
      <c r="C18" s="374"/>
      <c r="D18" s="375"/>
      <c r="E18" s="376"/>
      <c r="F18" s="377"/>
      <c r="G18" s="377"/>
      <c r="H18" s="374"/>
      <c r="I18" s="388"/>
    </row>
    <row r="19" spans="1:9" s="358" customFormat="1" ht="24.75" customHeight="1">
      <c r="A19" s="373" t="s">
        <v>33</v>
      </c>
      <c r="B19" s="374">
        <v>9217.88</v>
      </c>
      <c r="C19" s="374">
        <v>9217.88</v>
      </c>
      <c r="D19" s="375"/>
      <c r="E19" s="376" t="s">
        <v>34</v>
      </c>
      <c r="F19" s="377"/>
      <c r="G19" s="377"/>
      <c r="H19" s="378"/>
      <c r="I19" s="388" t="s">
        <v>12</v>
      </c>
    </row>
    <row r="20" spans="1:9" s="359" customFormat="1" ht="24.75" customHeight="1">
      <c r="A20" s="381" t="s">
        <v>35</v>
      </c>
      <c r="B20" s="382">
        <f aca="true" t="shared" si="3" ref="B20:H20">SUM(B17,B19)</f>
        <v>24725630.169999998</v>
      </c>
      <c r="C20" s="382">
        <f t="shared" si="3"/>
        <v>28847540.53</v>
      </c>
      <c r="D20" s="383">
        <f t="shared" si="3"/>
        <v>4121910.3600000013</v>
      </c>
      <c r="E20" s="384" t="s">
        <v>36</v>
      </c>
      <c r="F20" s="382">
        <f t="shared" si="3"/>
        <v>24725630.17</v>
      </c>
      <c r="G20" s="382">
        <f t="shared" si="3"/>
        <v>28847540.53</v>
      </c>
      <c r="H20" s="382">
        <f t="shared" si="3"/>
        <v>4121910.3599999957</v>
      </c>
      <c r="I20" s="389" t="s">
        <v>12</v>
      </c>
    </row>
    <row r="21" spans="1:9" s="353" customFormat="1" ht="24.75" customHeight="1">
      <c r="A21" s="385"/>
      <c r="B21" s="385"/>
      <c r="C21" s="385"/>
      <c r="D21" s="385"/>
      <c r="E21" s="94"/>
      <c r="F21" s="94"/>
      <c r="G21" s="94"/>
      <c r="H21" s="385"/>
      <c r="I21" s="385"/>
    </row>
    <row r="22" spans="1:9" s="353" customFormat="1" ht="24.75" customHeight="1">
      <c r="A22" s="385"/>
      <c r="B22" s="385"/>
      <c r="C22" s="385"/>
      <c r="D22" s="385"/>
      <c r="E22" s="385"/>
      <c r="F22" s="385"/>
      <c r="G22" s="385"/>
      <c r="H22" s="385"/>
      <c r="I22" s="385"/>
    </row>
  </sheetData>
  <sheetProtection/>
  <mergeCells count="5">
    <mergeCell ref="A2:I2"/>
    <mergeCell ref="H3:I3"/>
    <mergeCell ref="A4:D4"/>
    <mergeCell ref="E4:H4"/>
    <mergeCell ref="I4:I5"/>
  </mergeCells>
  <printOptions horizontalCentered="1"/>
  <pageMargins left="0.38958333333333334" right="0.38958333333333334" top="0.5902777777777778" bottom="0.38958333333333334" header="0.5076388888888889" footer="0.5076388888888889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SheetLayoutView="100" workbookViewId="0" topLeftCell="A1">
      <selection activeCell="C9" sqref="C9"/>
    </sheetView>
  </sheetViews>
  <sheetFormatPr defaultColWidth="9.33203125" defaultRowHeight="12.75"/>
  <cols>
    <col min="1" max="1" width="47.5" style="0" customWidth="1"/>
    <col min="2" max="4" width="12" style="0" customWidth="1"/>
    <col min="5" max="5" width="20" style="0" customWidth="1"/>
  </cols>
  <sheetData>
    <row r="1" spans="1:4" s="1" customFormat="1" ht="18" customHeight="1">
      <c r="A1" s="7" t="s">
        <v>391</v>
      </c>
      <c r="B1" s="7"/>
      <c r="C1" s="7"/>
      <c r="D1" s="7"/>
    </row>
    <row r="2" spans="1:5" s="1" customFormat="1" ht="18" customHeight="1">
      <c r="A2" s="8" t="s">
        <v>392</v>
      </c>
      <c r="B2" s="8"/>
      <c r="C2" s="8"/>
      <c r="D2" s="8"/>
      <c r="E2" s="8"/>
    </row>
    <row r="3" spans="1:5" s="2" customFormat="1" ht="18" customHeight="1">
      <c r="A3" s="9"/>
      <c r="B3" s="9"/>
      <c r="C3" s="9"/>
      <c r="D3" s="9"/>
      <c r="E3" s="10" t="s">
        <v>236</v>
      </c>
    </row>
    <row r="4" spans="1:5" s="3" customFormat="1" ht="27" customHeight="1">
      <c r="A4" s="11" t="s">
        <v>237</v>
      </c>
      <c r="B4" s="12" t="s">
        <v>7</v>
      </c>
      <c r="C4" s="12" t="s">
        <v>8</v>
      </c>
      <c r="D4" s="12" t="s">
        <v>9</v>
      </c>
      <c r="E4" s="13" t="s">
        <v>5</v>
      </c>
    </row>
    <row r="5" spans="1:5" s="4" customFormat="1" ht="18" customHeight="1">
      <c r="A5" s="14" t="s">
        <v>41</v>
      </c>
      <c r="B5" s="15">
        <f>SUM(B6,B9,B14)</f>
        <v>0</v>
      </c>
      <c r="C5" s="15">
        <f>SUM(C6,C9,C14)</f>
        <v>-7.9</v>
      </c>
      <c r="D5" s="15">
        <f>SUM(D6,D9,D14)</f>
        <v>-7.9</v>
      </c>
      <c r="E5" s="16"/>
    </row>
    <row r="6" spans="1:5" s="4" customFormat="1" ht="18" customHeight="1">
      <c r="A6" s="14" t="s">
        <v>238</v>
      </c>
      <c r="B6" s="15">
        <f>SUM(B7:B8)</f>
        <v>0</v>
      </c>
      <c r="C6" s="15">
        <f>SUM(C7:C8)</f>
        <v>-7.9</v>
      </c>
      <c r="D6" s="17">
        <f>C6-B6</f>
        <v>-7.9</v>
      </c>
      <c r="E6" s="16"/>
    </row>
    <row r="7" spans="1:5" s="4" customFormat="1" ht="18" customHeight="1">
      <c r="A7" s="18" t="s">
        <v>393</v>
      </c>
      <c r="B7" s="17"/>
      <c r="C7" s="17">
        <v>-4.9</v>
      </c>
      <c r="D7" s="17">
        <f>C7-B7</f>
        <v>-4.9</v>
      </c>
      <c r="E7" s="19"/>
    </row>
    <row r="8" spans="1:5" s="4" customFormat="1" ht="18" customHeight="1">
      <c r="A8" s="20" t="s">
        <v>394</v>
      </c>
      <c r="B8" s="21"/>
      <c r="C8" s="21">
        <v>-3</v>
      </c>
      <c r="D8" s="17">
        <f>C8-B8</f>
        <v>-3</v>
      </c>
      <c r="E8" s="19"/>
    </row>
    <row r="9" spans="1:5" s="5" customFormat="1" ht="18" customHeight="1">
      <c r="A9" s="22" t="s">
        <v>241</v>
      </c>
      <c r="B9" s="23">
        <f>SUM(B10:B13)</f>
        <v>0</v>
      </c>
      <c r="C9" s="23">
        <f>SUM(C10:C13)</f>
        <v>0</v>
      </c>
      <c r="D9" s="17">
        <f aca="true" t="shared" si="0" ref="D9:D18">C9-B9</f>
        <v>0</v>
      </c>
      <c r="E9" s="24"/>
    </row>
    <row r="10" spans="1:5" s="4" customFormat="1" ht="18" customHeight="1">
      <c r="A10" s="20"/>
      <c r="B10" s="21"/>
      <c r="C10" s="21"/>
      <c r="D10" s="17">
        <f t="shared" si="0"/>
        <v>0</v>
      </c>
      <c r="E10" s="25"/>
    </row>
    <row r="11" spans="1:5" s="4" customFormat="1" ht="18" customHeight="1">
      <c r="A11" s="20"/>
      <c r="B11" s="21"/>
      <c r="C11" s="21"/>
      <c r="D11" s="17">
        <f t="shared" si="0"/>
        <v>0</v>
      </c>
      <c r="E11" s="25"/>
    </row>
    <row r="12" spans="1:5" s="4" customFormat="1" ht="18" customHeight="1">
      <c r="A12" s="20"/>
      <c r="B12" s="21"/>
      <c r="C12" s="21"/>
      <c r="D12" s="17">
        <f t="shared" si="0"/>
        <v>0</v>
      </c>
      <c r="E12" s="25"/>
    </row>
    <row r="13" spans="1:5" s="4" customFormat="1" ht="18" customHeight="1">
      <c r="A13" s="20"/>
      <c r="B13" s="21"/>
      <c r="C13" s="21"/>
      <c r="D13" s="17">
        <f t="shared" si="0"/>
        <v>0</v>
      </c>
      <c r="E13" s="25"/>
    </row>
    <row r="14" spans="1:5" s="6" customFormat="1" ht="18" customHeight="1">
      <c r="A14" s="22" t="s">
        <v>243</v>
      </c>
      <c r="B14" s="26">
        <f>SUM(B15:B18)</f>
        <v>0</v>
      </c>
      <c r="C14" s="26">
        <f>SUM(C15:C18)</f>
        <v>0</v>
      </c>
      <c r="D14" s="17">
        <f t="shared" si="0"/>
        <v>0</v>
      </c>
      <c r="E14" s="27"/>
    </row>
    <row r="15" spans="1:5" s="4" customFormat="1" ht="18" customHeight="1">
      <c r="A15" s="20"/>
      <c r="B15" s="21"/>
      <c r="C15" s="21"/>
      <c r="D15" s="17">
        <f t="shared" si="0"/>
        <v>0</v>
      </c>
      <c r="E15" s="25"/>
    </row>
    <row r="16" spans="1:5" s="4" customFormat="1" ht="18" customHeight="1">
      <c r="A16" s="20"/>
      <c r="B16" s="21"/>
      <c r="C16" s="21"/>
      <c r="D16" s="17">
        <f t="shared" si="0"/>
        <v>0</v>
      </c>
      <c r="E16" s="25"/>
    </row>
    <row r="17" spans="1:5" s="4" customFormat="1" ht="18" customHeight="1">
      <c r="A17" s="20"/>
      <c r="B17" s="21"/>
      <c r="C17" s="21"/>
      <c r="D17" s="17">
        <f t="shared" si="0"/>
        <v>0</v>
      </c>
      <c r="E17" s="25"/>
    </row>
    <row r="18" spans="1:5" s="4" customFormat="1" ht="18" customHeight="1">
      <c r="A18" s="28"/>
      <c r="B18" s="29"/>
      <c r="C18" s="29"/>
      <c r="D18" s="29">
        <f t="shared" si="0"/>
        <v>0</v>
      </c>
      <c r="E18" s="30"/>
    </row>
    <row r="19" s="1" customFormat="1" ht="18" customHeight="1"/>
    <row r="20" s="1" customFormat="1" ht="18" customHeight="1"/>
  </sheetData>
  <sheetProtection/>
  <mergeCells count="2">
    <mergeCell ref="A1:B1"/>
    <mergeCell ref="A2:E2"/>
  </mergeCells>
  <printOptions/>
  <pageMargins left="0.7513888888888889" right="0.7513888888888889" top="1" bottom="1" header="0.5" footer="0.5"/>
  <pageSetup fitToHeight="1" fitToWidth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pane ySplit="3" topLeftCell="A4" activePane="bottomLeft" state="frozen"/>
      <selection pane="bottomLeft" activeCell="P22" sqref="P22"/>
    </sheetView>
  </sheetViews>
  <sheetFormatPr defaultColWidth="12" defaultRowHeight="18" customHeight="1"/>
  <cols>
    <col min="1" max="1" width="17.33203125" style="1" customWidth="1"/>
    <col min="2" max="2" width="33" style="1" customWidth="1"/>
    <col min="3" max="11" width="17.33203125" style="1" customWidth="1"/>
    <col min="12" max="12" width="9" style="1" customWidth="1"/>
    <col min="13" max="231" width="12" style="1" customWidth="1"/>
    <col min="232" max="16384" width="12" style="1" customWidth="1"/>
  </cols>
  <sheetData>
    <row r="1" spans="1:12" s="1" customFormat="1" ht="18" customHeight="1">
      <c r="A1" s="293" t="s">
        <v>37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s="290" customFormat="1" ht="27" customHeight="1">
      <c r="A2" s="294" t="s">
        <v>38</v>
      </c>
      <c r="B2" s="295"/>
      <c r="C2" s="296"/>
      <c r="D2" s="296"/>
      <c r="E2" s="296"/>
      <c r="F2" s="297"/>
      <c r="G2" s="297"/>
      <c r="H2" s="297"/>
      <c r="I2" s="297"/>
      <c r="J2" s="297"/>
      <c r="K2" s="297"/>
      <c r="L2" s="339"/>
    </row>
    <row r="3" spans="1:12" s="290" customFormat="1" ht="18" customHeight="1">
      <c r="A3" s="298"/>
      <c r="B3" s="299"/>
      <c r="C3" s="298"/>
      <c r="D3" s="298"/>
      <c r="E3" s="298"/>
      <c r="F3" s="298"/>
      <c r="G3" s="298"/>
      <c r="H3" s="298"/>
      <c r="I3" s="298"/>
      <c r="J3" s="298"/>
      <c r="K3" s="340" t="s">
        <v>2</v>
      </c>
      <c r="L3" s="340"/>
    </row>
    <row r="4" spans="1:12" s="290" customFormat="1" ht="18" customHeight="1">
      <c r="A4" s="300" t="s">
        <v>39</v>
      </c>
      <c r="B4" s="301" t="s">
        <v>40</v>
      </c>
      <c r="C4" s="302" t="s">
        <v>7</v>
      </c>
      <c r="D4" s="303"/>
      <c r="E4" s="304"/>
      <c r="F4" s="305" t="s">
        <v>8</v>
      </c>
      <c r="G4" s="303"/>
      <c r="H4" s="306"/>
      <c r="I4" s="302" t="s">
        <v>9</v>
      </c>
      <c r="J4" s="303"/>
      <c r="K4" s="304"/>
      <c r="L4" s="341" t="s">
        <v>5</v>
      </c>
    </row>
    <row r="5" spans="1:12" s="291" customFormat="1" ht="18" customHeight="1">
      <c r="A5" s="250"/>
      <c r="B5" s="307"/>
      <c r="C5" s="308" t="s">
        <v>41</v>
      </c>
      <c r="D5" s="309" t="s">
        <v>42</v>
      </c>
      <c r="E5" s="310" t="s">
        <v>43</v>
      </c>
      <c r="F5" s="311" t="s">
        <v>41</v>
      </c>
      <c r="G5" s="309" t="s">
        <v>42</v>
      </c>
      <c r="H5" s="312" t="s">
        <v>43</v>
      </c>
      <c r="I5" s="308" t="s">
        <v>41</v>
      </c>
      <c r="J5" s="309" t="s">
        <v>42</v>
      </c>
      <c r="K5" s="310" t="s">
        <v>43</v>
      </c>
      <c r="L5" s="342"/>
    </row>
    <row r="6" spans="1:12" s="292" customFormat="1" ht="18" customHeight="1">
      <c r="A6" s="313" t="s">
        <v>44</v>
      </c>
      <c r="B6" s="314"/>
      <c r="C6" s="315">
        <f>D6+E6</f>
        <v>24725630.169999998</v>
      </c>
      <c r="D6" s="316">
        <v>20054412.29</v>
      </c>
      <c r="E6" s="317">
        <v>4671217.88</v>
      </c>
      <c r="F6" s="318">
        <f>G6+H6</f>
        <v>28396112.359999996</v>
      </c>
      <c r="G6" s="316">
        <v>22874894.479999997</v>
      </c>
      <c r="H6" s="319">
        <v>5521217.88</v>
      </c>
      <c r="I6" s="315">
        <f>J6+K6</f>
        <v>3670482.1899999976</v>
      </c>
      <c r="J6" s="316">
        <f>G6-D6</f>
        <v>2820482.1899999976</v>
      </c>
      <c r="K6" s="317">
        <f>H6-E6</f>
        <v>850000</v>
      </c>
      <c r="L6" s="343"/>
    </row>
    <row r="7" spans="1:12" s="1" customFormat="1" ht="18" customHeight="1">
      <c r="A7" s="320" t="s">
        <v>45</v>
      </c>
      <c r="B7" s="321" t="s">
        <v>46</v>
      </c>
      <c r="C7" s="315">
        <f aca="true" t="shared" si="0" ref="C6:C29">D7+E7</f>
        <v>21766196.869999997</v>
      </c>
      <c r="D7" s="322">
        <f>SUM(D8)</f>
        <v>17094978.99</v>
      </c>
      <c r="E7" s="322">
        <f>SUM(E8)</f>
        <v>4671217.88</v>
      </c>
      <c r="F7" s="318">
        <f aca="true" t="shared" si="1" ref="F6:F29">G7+H7</f>
        <v>25111069.709999997</v>
      </c>
      <c r="G7" s="323">
        <v>19589851.83</v>
      </c>
      <c r="H7" s="324">
        <v>5521217.88</v>
      </c>
      <c r="I7" s="315">
        <f aca="true" t="shared" si="2" ref="I6:I29">J7+K7</f>
        <v>3344872.84</v>
      </c>
      <c r="J7" s="316">
        <f aca="true" t="shared" si="3" ref="J6:J29">G7-D7</f>
        <v>2494872.84</v>
      </c>
      <c r="K7" s="317">
        <f aca="true" t="shared" si="4" ref="K6:K29">H7-E7</f>
        <v>850000</v>
      </c>
      <c r="L7" s="344"/>
    </row>
    <row r="8" spans="1:12" s="1" customFormat="1" ht="18" customHeight="1">
      <c r="A8" s="320" t="s">
        <v>47</v>
      </c>
      <c r="B8" s="321" t="s">
        <v>48</v>
      </c>
      <c r="C8" s="315">
        <f t="shared" si="0"/>
        <v>21766196.869999997</v>
      </c>
      <c r="D8" s="322">
        <f>SUM(D9,D10)</f>
        <v>17094978.99</v>
      </c>
      <c r="E8" s="322">
        <f>SUM(E9,E10)</f>
        <v>4671217.88</v>
      </c>
      <c r="F8" s="318">
        <f t="shared" si="1"/>
        <v>25111069.709999997</v>
      </c>
      <c r="G8" s="323">
        <v>19589851.83</v>
      </c>
      <c r="H8" s="324">
        <v>5521217.88</v>
      </c>
      <c r="I8" s="315">
        <f t="shared" si="2"/>
        <v>3344872.84</v>
      </c>
      <c r="J8" s="316">
        <f t="shared" si="3"/>
        <v>2494872.84</v>
      </c>
      <c r="K8" s="317">
        <f t="shared" si="4"/>
        <v>850000</v>
      </c>
      <c r="L8" s="345" t="s">
        <v>12</v>
      </c>
    </row>
    <row r="9" spans="1:12" s="1" customFormat="1" ht="18" customHeight="1">
      <c r="A9" s="320" t="s">
        <v>49</v>
      </c>
      <c r="B9" s="321" t="s">
        <v>50</v>
      </c>
      <c r="C9" s="315">
        <f t="shared" si="0"/>
        <v>17094978.99</v>
      </c>
      <c r="D9" s="322">
        <v>17094978.99</v>
      </c>
      <c r="E9" s="322">
        <v>0</v>
      </c>
      <c r="F9" s="318">
        <f t="shared" si="1"/>
        <v>19589851.83</v>
      </c>
      <c r="G9" s="323">
        <v>19589851.83</v>
      </c>
      <c r="H9" s="324"/>
      <c r="I9" s="315">
        <f t="shared" si="2"/>
        <v>2494872.84</v>
      </c>
      <c r="J9" s="316">
        <f t="shared" si="3"/>
        <v>2494872.84</v>
      </c>
      <c r="K9" s="317">
        <f t="shared" si="4"/>
        <v>0</v>
      </c>
      <c r="L9" s="345" t="s">
        <v>12</v>
      </c>
    </row>
    <row r="10" spans="1:12" s="1" customFormat="1" ht="18" customHeight="1">
      <c r="A10" s="320" t="s">
        <v>51</v>
      </c>
      <c r="B10" s="321" t="s">
        <v>52</v>
      </c>
      <c r="C10" s="315">
        <f t="shared" si="0"/>
        <v>4671217.88</v>
      </c>
      <c r="D10" s="322">
        <v>0</v>
      </c>
      <c r="E10" s="322">
        <v>4671217.88</v>
      </c>
      <c r="F10" s="318">
        <f t="shared" si="1"/>
        <v>5521217.88</v>
      </c>
      <c r="G10" s="323">
        <v>0</v>
      </c>
      <c r="H10" s="324">
        <v>5521217.88</v>
      </c>
      <c r="I10" s="315">
        <f t="shared" si="2"/>
        <v>850000</v>
      </c>
      <c r="J10" s="316">
        <f t="shared" si="3"/>
        <v>0</v>
      </c>
      <c r="K10" s="317">
        <f t="shared" si="4"/>
        <v>850000</v>
      </c>
      <c r="L10" s="346"/>
    </row>
    <row r="11" spans="1:12" s="1" customFormat="1" ht="18" customHeight="1">
      <c r="A11" s="320" t="s">
        <v>53</v>
      </c>
      <c r="B11" s="321" t="s">
        <v>54</v>
      </c>
      <c r="C11" s="315">
        <f t="shared" si="0"/>
        <v>1149345.8599999999</v>
      </c>
      <c r="D11" s="322">
        <f>SUM(D12,D15)</f>
        <v>1149345.8599999999</v>
      </c>
      <c r="E11" s="322">
        <f>SUM(E12,E15)</f>
        <v>0</v>
      </c>
      <c r="F11" s="318">
        <f t="shared" si="1"/>
        <v>1438955.21</v>
      </c>
      <c r="G11" s="323">
        <f>SUM(G15+G12)</f>
        <v>1438955.21</v>
      </c>
      <c r="H11" s="324"/>
      <c r="I11" s="315">
        <f t="shared" si="2"/>
        <v>289609.3500000001</v>
      </c>
      <c r="J11" s="316">
        <f t="shared" si="3"/>
        <v>289609.3500000001</v>
      </c>
      <c r="K11" s="317">
        <f t="shared" si="4"/>
        <v>0</v>
      </c>
      <c r="L11" s="345"/>
    </row>
    <row r="12" spans="1:12" s="1" customFormat="1" ht="18" customHeight="1">
      <c r="A12" s="320" t="s">
        <v>55</v>
      </c>
      <c r="B12" s="321" t="s">
        <v>56</v>
      </c>
      <c r="C12" s="315">
        <f t="shared" si="0"/>
        <v>1129965.98</v>
      </c>
      <c r="D12" s="322">
        <f>SUM(D13,D14)</f>
        <v>1129965.98</v>
      </c>
      <c r="E12" s="322">
        <f>SUM(E13,E14)</f>
        <v>0</v>
      </c>
      <c r="F12" s="318">
        <f t="shared" si="1"/>
        <v>1407584.03</v>
      </c>
      <c r="G12" s="323">
        <f>SUM(G13:G14)</f>
        <v>1407584.03</v>
      </c>
      <c r="H12" s="324"/>
      <c r="I12" s="315">
        <f t="shared" si="2"/>
        <v>277618.05000000005</v>
      </c>
      <c r="J12" s="316">
        <f t="shared" si="3"/>
        <v>277618.05000000005</v>
      </c>
      <c r="K12" s="317">
        <f t="shared" si="4"/>
        <v>0</v>
      </c>
      <c r="L12" s="347"/>
    </row>
    <row r="13" spans="1:12" s="1" customFormat="1" ht="18" customHeight="1">
      <c r="A13" s="320" t="s">
        <v>57</v>
      </c>
      <c r="B13" s="321" t="s">
        <v>58</v>
      </c>
      <c r="C13" s="315">
        <f t="shared" si="0"/>
        <v>1059197.52</v>
      </c>
      <c r="D13" s="322">
        <v>1059197.52</v>
      </c>
      <c r="E13" s="322">
        <v>0</v>
      </c>
      <c r="F13" s="318">
        <f t="shared" si="1"/>
        <v>1191197.52</v>
      </c>
      <c r="G13" s="323">
        <v>1191197.52</v>
      </c>
      <c r="H13" s="324"/>
      <c r="I13" s="315">
        <f t="shared" si="2"/>
        <v>132000</v>
      </c>
      <c r="J13" s="316">
        <f t="shared" si="3"/>
        <v>132000</v>
      </c>
      <c r="K13" s="317">
        <f t="shared" si="4"/>
        <v>0</v>
      </c>
      <c r="L13" s="347"/>
    </row>
    <row r="14" spans="1:12" s="1" customFormat="1" ht="18" customHeight="1">
      <c r="A14" s="320" t="s">
        <v>59</v>
      </c>
      <c r="B14" s="321" t="s">
        <v>60</v>
      </c>
      <c r="C14" s="315">
        <f t="shared" si="0"/>
        <v>70768.46</v>
      </c>
      <c r="D14" s="322">
        <v>70768.46</v>
      </c>
      <c r="E14" s="322">
        <v>0</v>
      </c>
      <c r="F14" s="318">
        <f t="shared" si="1"/>
        <v>216386.51</v>
      </c>
      <c r="G14" s="323">
        <v>216386.51</v>
      </c>
      <c r="H14" s="324"/>
      <c r="I14" s="315">
        <f t="shared" si="2"/>
        <v>145618.05</v>
      </c>
      <c r="J14" s="316">
        <f t="shared" si="3"/>
        <v>145618.05</v>
      </c>
      <c r="K14" s="317">
        <f t="shared" si="4"/>
        <v>0</v>
      </c>
      <c r="L14" s="347"/>
    </row>
    <row r="15" spans="1:12" s="1" customFormat="1" ht="18" customHeight="1">
      <c r="A15" s="320" t="s">
        <v>61</v>
      </c>
      <c r="B15" s="321" t="s">
        <v>62</v>
      </c>
      <c r="C15" s="315">
        <f t="shared" si="0"/>
        <v>19379.88</v>
      </c>
      <c r="D15" s="322">
        <f>SUM(D16)</f>
        <v>19379.88</v>
      </c>
      <c r="E15" s="322">
        <f>SUM(E16)</f>
        <v>0</v>
      </c>
      <c r="F15" s="318">
        <f t="shared" si="1"/>
        <v>31371.18</v>
      </c>
      <c r="G15" s="323">
        <v>31371.18</v>
      </c>
      <c r="H15" s="324"/>
      <c r="I15" s="315">
        <f t="shared" si="2"/>
        <v>11991.3</v>
      </c>
      <c r="J15" s="316">
        <f t="shared" si="3"/>
        <v>11991.3</v>
      </c>
      <c r="K15" s="317">
        <f t="shared" si="4"/>
        <v>0</v>
      </c>
      <c r="L15" s="347"/>
    </row>
    <row r="16" spans="1:12" s="1" customFormat="1" ht="18" customHeight="1">
      <c r="A16" s="320" t="s">
        <v>63</v>
      </c>
      <c r="B16" s="321" t="s">
        <v>62</v>
      </c>
      <c r="C16" s="315">
        <f t="shared" si="0"/>
        <v>19379.88</v>
      </c>
      <c r="D16" s="322">
        <v>19379.88</v>
      </c>
      <c r="E16" s="322">
        <v>0</v>
      </c>
      <c r="F16" s="318">
        <f t="shared" si="1"/>
        <v>31371.18</v>
      </c>
      <c r="G16" s="323">
        <v>31371.18</v>
      </c>
      <c r="H16" s="324"/>
      <c r="I16" s="315">
        <f t="shared" si="2"/>
        <v>11991.3</v>
      </c>
      <c r="J16" s="316">
        <f t="shared" si="3"/>
        <v>11991.3</v>
      </c>
      <c r="K16" s="317">
        <f t="shared" si="4"/>
        <v>0</v>
      </c>
      <c r="L16" s="347"/>
    </row>
    <row r="17" spans="1:12" s="1" customFormat="1" ht="18" customHeight="1">
      <c r="A17" s="320" t="s">
        <v>64</v>
      </c>
      <c r="B17" s="321" t="s">
        <v>65</v>
      </c>
      <c r="C17" s="315">
        <f t="shared" si="0"/>
        <v>770487.84</v>
      </c>
      <c r="D17" s="322">
        <f aca="true" t="shared" si="5" ref="D17:G17">SUM(D18)</f>
        <v>770487.84</v>
      </c>
      <c r="E17" s="322">
        <f t="shared" si="5"/>
        <v>0</v>
      </c>
      <c r="F17" s="318">
        <f t="shared" si="1"/>
        <v>806487.84</v>
      </c>
      <c r="G17" s="323">
        <f t="shared" si="5"/>
        <v>806487.84</v>
      </c>
      <c r="H17" s="324"/>
      <c r="I17" s="315">
        <f t="shared" si="2"/>
        <v>36000</v>
      </c>
      <c r="J17" s="316">
        <f t="shared" si="3"/>
        <v>36000</v>
      </c>
      <c r="K17" s="317">
        <f t="shared" si="4"/>
        <v>0</v>
      </c>
      <c r="L17" s="347"/>
    </row>
    <row r="18" spans="1:12" s="1" customFormat="1" ht="18" customHeight="1">
      <c r="A18" s="320" t="s">
        <v>66</v>
      </c>
      <c r="B18" s="321" t="s">
        <v>67</v>
      </c>
      <c r="C18" s="315">
        <f t="shared" si="0"/>
        <v>770487.84</v>
      </c>
      <c r="D18" s="322">
        <f>SUM(D19,D20)</f>
        <v>770487.84</v>
      </c>
      <c r="E18" s="322">
        <f>SUM(E19,E20)</f>
        <v>0</v>
      </c>
      <c r="F18" s="318">
        <f t="shared" si="1"/>
        <v>806487.84</v>
      </c>
      <c r="G18" s="323">
        <f>SUM(G19:G20)</f>
        <v>806487.84</v>
      </c>
      <c r="H18" s="324"/>
      <c r="I18" s="315">
        <f t="shared" si="2"/>
        <v>36000</v>
      </c>
      <c r="J18" s="316">
        <f t="shared" si="3"/>
        <v>36000</v>
      </c>
      <c r="K18" s="317">
        <f t="shared" si="4"/>
        <v>0</v>
      </c>
      <c r="L18" s="347"/>
    </row>
    <row r="19" spans="1:12" s="1" customFormat="1" ht="18" customHeight="1">
      <c r="A19" s="320" t="s">
        <v>68</v>
      </c>
      <c r="B19" s="321" t="s">
        <v>69</v>
      </c>
      <c r="C19" s="315">
        <f t="shared" si="0"/>
        <v>368001.12</v>
      </c>
      <c r="D19" s="322">
        <v>368001.12</v>
      </c>
      <c r="E19" s="322">
        <v>0</v>
      </c>
      <c r="F19" s="318">
        <f t="shared" si="1"/>
        <v>404001.12</v>
      </c>
      <c r="G19" s="323">
        <v>404001.12</v>
      </c>
      <c r="H19" s="324"/>
      <c r="I19" s="315">
        <f t="shared" si="2"/>
        <v>36000</v>
      </c>
      <c r="J19" s="316">
        <f t="shared" si="3"/>
        <v>36000</v>
      </c>
      <c r="K19" s="317">
        <f t="shared" si="4"/>
        <v>0</v>
      </c>
      <c r="L19" s="347"/>
    </row>
    <row r="20" spans="1:12" s="1" customFormat="1" ht="18" customHeight="1">
      <c r="A20" s="320" t="s">
        <v>70</v>
      </c>
      <c r="B20" s="321" t="s">
        <v>71</v>
      </c>
      <c r="C20" s="315">
        <f t="shared" si="0"/>
        <v>402486.72</v>
      </c>
      <c r="D20" s="322">
        <v>402486.72</v>
      </c>
      <c r="E20" s="322">
        <v>0</v>
      </c>
      <c r="F20" s="318">
        <f t="shared" si="1"/>
        <v>402486.72</v>
      </c>
      <c r="G20" s="323">
        <v>402486.72</v>
      </c>
      <c r="H20" s="324"/>
      <c r="I20" s="315">
        <f t="shared" si="2"/>
        <v>0</v>
      </c>
      <c r="J20" s="316">
        <f t="shared" si="3"/>
        <v>0</v>
      </c>
      <c r="K20" s="317">
        <f t="shared" si="4"/>
        <v>0</v>
      </c>
      <c r="L20" s="347"/>
    </row>
    <row r="21" spans="1:12" s="1" customFormat="1" ht="18" customHeight="1">
      <c r="A21" s="320" t="s">
        <v>72</v>
      </c>
      <c r="B21" s="321" t="s">
        <v>73</v>
      </c>
      <c r="C21" s="315">
        <f t="shared" si="0"/>
        <v>1039599.6</v>
      </c>
      <c r="D21" s="322">
        <f>SUM(D22)</f>
        <v>1039599.6</v>
      </c>
      <c r="E21" s="322">
        <f>SUM(E22)</f>
        <v>0</v>
      </c>
      <c r="F21" s="318">
        <f t="shared" si="1"/>
        <v>1039599.6</v>
      </c>
      <c r="G21" s="322">
        <v>1039599.6</v>
      </c>
      <c r="H21" s="324"/>
      <c r="I21" s="315">
        <f t="shared" si="2"/>
        <v>0</v>
      </c>
      <c r="J21" s="316">
        <f t="shared" si="3"/>
        <v>0</v>
      </c>
      <c r="K21" s="317">
        <f t="shared" si="4"/>
        <v>0</v>
      </c>
      <c r="L21" s="347"/>
    </row>
    <row r="22" spans="1:12" s="1" customFormat="1" ht="18" customHeight="1">
      <c r="A22" s="320" t="s">
        <v>74</v>
      </c>
      <c r="B22" s="321" t="s">
        <v>75</v>
      </c>
      <c r="C22" s="315">
        <f t="shared" si="0"/>
        <v>1039599.6</v>
      </c>
      <c r="D22" s="322">
        <f>SUM(D23)</f>
        <v>1039599.6</v>
      </c>
      <c r="E22" s="322">
        <f>SUM(E23)</f>
        <v>0</v>
      </c>
      <c r="F22" s="318">
        <f t="shared" si="1"/>
        <v>1039599.6</v>
      </c>
      <c r="G22" s="322">
        <v>1039599.6</v>
      </c>
      <c r="H22" s="324"/>
      <c r="I22" s="315">
        <f t="shared" si="2"/>
        <v>0</v>
      </c>
      <c r="J22" s="316">
        <f t="shared" si="3"/>
        <v>0</v>
      </c>
      <c r="K22" s="317">
        <f t="shared" si="4"/>
        <v>0</v>
      </c>
      <c r="L22" s="347"/>
    </row>
    <row r="23" spans="1:12" s="1" customFormat="1" ht="18" customHeight="1">
      <c r="A23" s="320" t="s">
        <v>76</v>
      </c>
      <c r="B23" s="321" t="s">
        <v>77</v>
      </c>
      <c r="C23" s="315">
        <f t="shared" si="0"/>
        <v>1039599.6</v>
      </c>
      <c r="D23" s="322">
        <v>1039599.6</v>
      </c>
      <c r="E23" s="322">
        <v>0</v>
      </c>
      <c r="F23" s="318">
        <f t="shared" si="1"/>
        <v>1039599.6</v>
      </c>
      <c r="G23" s="322">
        <v>1039599.6</v>
      </c>
      <c r="H23" s="324"/>
      <c r="I23" s="315">
        <f t="shared" si="2"/>
        <v>0</v>
      </c>
      <c r="J23" s="316">
        <f t="shared" si="3"/>
        <v>0</v>
      </c>
      <c r="K23" s="317">
        <f t="shared" si="4"/>
        <v>0</v>
      </c>
      <c r="L23" s="347"/>
    </row>
    <row r="24" spans="1:12" s="1" customFormat="1" ht="18" customHeight="1">
      <c r="A24" s="325"/>
      <c r="B24" s="326"/>
      <c r="C24" s="327">
        <f t="shared" si="0"/>
        <v>0</v>
      </c>
      <c r="D24" s="328"/>
      <c r="E24" s="329"/>
      <c r="F24" s="330">
        <f t="shared" si="1"/>
        <v>0</v>
      </c>
      <c r="G24" s="328"/>
      <c r="H24" s="331"/>
      <c r="I24" s="327">
        <f t="shared" si="2"/>
        <v>0</v>
      </c>
      <c r="J24" s="348">
        <f t="shared" si="3"/>
        <v>0</v>
      </c>
      <c r="K24" s="349">
        <f t="shared" si="4"/>
        <v>0</v>
      </c>
      <c r="L24" s="347"/>
    </row>
    <row r="25" spans="1:12" s="1" customFormat="1" ht="18" customHeight="1">
      <c r="A25" s="325"/>
      <c r="B25" s="326"/>
      <c r="C25" s="327">
        <f t="shared" si="0"/>
        <v>0</v>
      </c>
      <c r="D25" s="328"/>
      <c r="E25" s="329"/>
      <c r="F25" s="330">
        <f t="shared" si="1"/>
        <v>0</v>
      </c>
      <c r="G25" s="328"/>
      <c r="H25" s="331"/>
      <c r="I25" s="327">
        <f t="shared" si="2"/>
        <v>0</v>
      </c>
      <c r="J25" s="348">
        <f t="shared" si="3"/>
        <v>0</v>
      </c>
      <c r="K25" s="349">
        <f t="shared" si="4"/>
        <v>0</v>
      </c>
      <c r="L25" s="347"/>
    </row>
    <row r="26" spans="1:12" s="1" customFormat="1" ht="18" customHeight="1">
      <c r="A26" s="325"/>
      <c r="B26" s="326"/>
      <c r="C26" s="327">
        <f t="shared" si="0"/>
        <v>0</v>
      </c>
      <c r="D26" s="328"/>
      <c r="E26" s="329"/>
      <c r="F26" s="330">
        <f t="shared" si="1"/>
        <v>0</v>
      </c>
      <c r="G26" s="328"/>
      <c r="H26" s="331"/>
      <c r="I26" s="327">
        <f t="shared" si="2"/>
        <v>0</v>
      </c>
      <c r="J26" s="348">
        <f t="shared" si="3"/>
        <v>0</v>
      </c>
      <c r="K26" s="349">
        <f t="shared" si="4"/>
        <v>0</v>
      </c>
      <c r="L26" s="347"/>
    </row>
    <row r="27" spans="1:12" s="1" customFormat="1" ht="18" customHeight="1">
      <c r="A27" s="325"/>
      <c r="B27" s="326"/>
      <c r="C27" s="327">
        <f t="shared" si="0"/>
        <v>0</v>
      </c>
      <c r="D27" s="328"/>
      <c r="E27" s="329"/>
      <c r="F27" s="330">
        <f t="shared" si="1"/>
        <v>0</v>
      </c>
      <c r="G27" s="328"/>
      <c r="H27" s="331"/>
      <c r="I27" s="327">
        <f t="shared" si="2"/>
        <v>0</v>
      </c>
      <c r="J27" s="348">
        <f t="shared" si="3"/>
        <v>0</v>
      </c>
      <c r="K27" s="349">
        <f t="shared" si="4"/>
        <v>0</v>
      </c>
      <c r="L27" s="347"/>
    </row>
    <row r="28" spans="1:12" s="1" customFormat="1" ht="18" customHeight="1">
      <c r="A28" s="325"/>
      <c r="B28" s="326"/>
      <c r="C28" s="327">
        <f t="shared" si="0"/>
        <v>0</v>
      </c>
      <c r="D28" s="328"/>
      <c r="E28" s="329"/>
      <c r="F28" s="330">
        <f t="shared" si="1"/>
        <v>0</v>
      </c>
      <c r="G28" s="328"/>
      <c r="H28" s="331"/>
      <c r="I28" s="327">
        <f t="shared" si="2"/>
        <v>0</v>
      </c>
      <c r="J28" s="348">
        <f t="shared" si="3"/>
        <v>0</v>
      </c>
      <c r="K28" s="349">
        <f t="shared" si="4"/>
        <v>0</v>
      </c>
      <c r="L28" s="347"/>
    </row>
    <row r="29" spans="1:12" s="1" customFormat="1" ht="18" customHeight="1">
      <c r="A29" s="332"/>
      <c r="B29" s="333"/>
      <c r="C29" s="334">
        <f t="shared" si="0"/>
        <v>0</v>
      </c>
      <c r="D29" s="335"/>
      <c r="E29" s="336"/>
      <c r="F29" s="337">
        <f t="shared" si="1"/>
        <v>0</v>
      </c>
      <c r="G29" s="335"/>
      <c r="H29" s="338"/>
      <c r="I29" s="334">
        <f t="shared" si="2"/>
        <v>0</v>
      </c>
      <c r="J29" s="350">
        <f t="shared" si="3"/>
        <v>0</v>
      </c>
      <c r="K29" s="351">
        <f t="shared" si="4"/>
        <v>0</v>
      </c>
      <c r="L29" s="352"/>
    </row>
  </sheetData>
  <sheetProtection/>
  <mergeCells count="9">
    <mergeCell ref="A2:L2"/>
    <mergeCell ref="K3:L3"/>
    <mergeCell ref="C4:E4"/>
    <mergeCell ref="F4:H4"/>
    <mergeCell ref="I4:K4"/>
    <mergeCell ref="A6:B6"/>
    <mergeCell ref="A4:A5"/>
    <mergeCell ref="B4:B5"/>
    <mergeCell ref="L4:L5"/>
  </mergeCells>
  <printOptions horizontalCentered="1"/>
  <pageMargins left="0.20069444444444445" right="0.20069444444444445" top="0.5902777777777778" bottom="0.38958333333333334" header="0.5076388888888889" footer="0.5076388888888889"/>
  <pageSetup fitToHeight="1" fitToWidth="1" horizontalDpi="600" verticalDpi="6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zoomScaleSheetLayoutView="100" workbookViewId="0" topLeftCell="A1">
      <selection activeCell="T10" sqref="T10"/>
    </sheetView>
  </sheetViews>
  <sheetFormatPr defaultColWidth="9.33203125" defaultRowHeight="12.75"/>
  <cols>
    <col min="1" max="1" width="6.33203125" style="0" customWidth="1"/>
    <col min="2" max="2" width="4.5" style="0" customWidth="1"/>
    <col min="3" max="3" width="13.5" style="195" customWidth="1"/>
    <col min="4" max="4" width="6.33203125" style="0" customWidth="1"/>
    <col min="5" max="5" width="4.5" style="0" customWidth="1"/>
    <col min="6" max="6" width="17" style="195" customWidth="1"/>
    <col min="7" max="15" width="18.16015625" style="0" customWidth="1"/>
    <col min="16" max="16" width="7.83203125" style="196" customWidth="1"/>
  </cols>
  <sheetData>
    <row r="1" spans="1:2" ht="13.5">
      <c r="A1" s="7" t="s">
        <v>78</v>
      </c>
      <c r="B1" s="7"/>
    </row>
    <row r="2" spans="1:16" ht="20.25">
      <c r="A2" s="197" t="s">
        <v>79</v>
      </c>
      <c r="B2" s="197"/>
      <c r="C2" s="198"/>
      <c r="D2" s="197"/>
      <c r="E2" s="197"/>
      <c r="F2" s="198"/>
      <c r="G2" s="197"/>
      <c r="H2" s="197"/>
      <c r="I2" s="197"/>
      <c r="J2" s="197"/>
      <c r="K2" s="197"/>
      <c r="L2" s="197"/>
      <c r="M2" s="197"/>
      <c r="N2" s="197"/>
      <c r="O2" s="197"/>
      <c r="P2" s="198"/>
    </row>
    <row r="3" spans="1:16" ht="22.5" customHeight="1">
      <c r="A3" s="199"/>
      <c r="B3" s="199"/>
      <c r="C3" s="200"/>
      <c r="D3" s="199"/>
      <c r="E3" s="199"/>
      <c r="F3" s="201"/>
      <c r="G3" s="202"/>
      <c r="H3" s="203"/>
      <c r="I3" s="203"/>
      <c r="J3" s="203"/>
      <c r="K3" s="203"/>
      <c r="L3" s="203"/>
      <c r="M3" s="203"/>
      <c r="N3" s="203"/>
      <c r="O3" s="203"/>
      <c r="P3" s="243"/>
    </row>
    <row r="4" spans="1:16" s="192" customFormat="1" ht="45" customHeight="1">
      <c r="A4" s="204" t="s">
        <v>80</v>
      </c>
      <c r="B4" s="205"/>
      <c r="C4" s="205"/>
      <c r="D4" s="205" t="s">
        <v>81</v>
      </c>
      <c r="E4" s="205"/>
      <c r="F4" s="206"/>
      <c r="G4" s="207" t="s">
        <v>7</v>
      </c>
      <c r="H4" s="208"/>
      <c r="I4" s="244"/>
      <c r="J4" s="207" t="s">
        <v>8</v>
      </c>
      <c r="K4" s="208"/>
      <c r="L4" s="244"/>
      <c r="M4" s="245" t="s">
        <v>9</v>
      </c>
      <c r="N4" s="246"/>
      <c r="O4" s="247"/>
      <c r="P4" s="248" t="s">
        <v>5</v>
      </c>
    </row>
    <row r="5" spans="1:16" s="193" customFormat="1" ht="27" customHeight="1">
      <c r="A5" s="209" t="s">
        <v>39</v>
      </c>
      <c r="B5" s="210"/>
      <c r="C5" s="210" t="s">
        <v>40</v>
      </c>
      <c r="D5" s="210" t="s">
        <v>39</v>
      </c>
      <c r="E5" s="210"/>
      <c r="F5" s="211" t="s">
        <v>40</v>
      </c>
      <c r="G5" s="212" t="s">
        <v>41</v>
      </c>
      <c r="H5" s="213" t="s">
        <v>42</v>
      </c>
      <c r="I5" s="249" t="s">
        <v>43</v>
      </c>
      <c r="J5" s="212" t="s">
        <v>41</v>
      </c>
      <c r="K5" s="213" t="s">
        <v>42</v>
      </c>
      <c r="L5" s="249" t="s">
        <v>43</v>
      </c>
      <c r="M5" s="250" t="s">
        <v>41</v>
      </c>
      <c r="N5" s="251" t="s">
        <v>42</v>
      </c>
      <c r="O5" s="252" t="s">
        <v>43</v>
      </c>
      <c r="P5" s="253"/>
    </row>
    <row r="6" spans="1:16" s="193" customFormat="1" ht="24" customHeight="1">
      <c r="A6" s="209" t="s">
        <v>82</v>
      </c>
      <c r="B6" s="210" t="s">
        <v>83</v>
      </c>
      <c r="C6" s="210"/>
      <c r="D6" s="210" t="s">
        <v>82</v>
      </c>
      <c r="E6" s="214" t="s">
        <v>83</v>
      </c>
      <c r="F6" s="211"/>
      <c r="G6" s="212"/>
      <c r="H6" s="213"/>
      <c r="I6" s="249"/>
      <c r="J6" s="212"/>
      <c r="K6" s="213"/>
      <c r="L6" s="249"/>
      <c r="M6" s="250"/>
      <c r="N6" s="251"/>
      <c r="O6" s="252"/>
      <c r="P6" s="253"/>
    </row>
    <row r="7" spans="1:16" s="193" customFormat="1" ht="24" customHeight="1">
      <c r="A7" s="215" t="s">
        <v>41</v>
      </c>
      <c r="B7" s="216"/>
      <c r="C7" s="216"/>
      <c r="D7" s="216"/>
      <c r="E7" s="216"/>
      <c r="F7" s="217"/>
      <c r="G7" s="218">
        <f aca="true" t="shared" si="0" ref="G7:O7">G8+G21+G49+G66+G79+G123+G126+G130+G134+G146+G149+G154+G156</f>
        <v>24725630.17</v>
      </c>
      <c r="H7" s="219">
        <f t="shared" si="0"/>
        <v>20054412.290000003</v>
      </c>
      <c r="I7" s="254">
        <f t="shared" si="0"/>
        <v>4671217.88</v>
      </c>
      <c r="J7" s="218">
        <f t="shared" si="0"/>
        <v>28396112.359999996</v>
      </c>
      <c r="K7" s="219">
        <f t="shared" si="0"/>
        <v>22874894.479999997</v>
      </c>
      <c r="L7" s="254">
        <f t="shared" si="0"/>
        <v>5521217.88</v>
      </c>
      <c r="M7" s="255">
        <f t="shared" si="0"/>
        <v>3670482.189999997</v>
      </c>
      <c r="N7" s="256">
        <f t="shared" si="0"/>
        <v>2820482.189999997</v>
      </c>
      <c r="O7" s="254">
        <f t="shared" si="0"/>
        <v>850000.0000000001</v>
      </c>
      <c r="P7" s="257"/>
    </row>
    <row r="8" spans="1:16" s="194" customFormat="1" ht="39" customHeight="1">
      <c r="A8" s="220">
        <v>501</v>
      </c>
      <c r="B8" s="221"/>
      <c r="C8" s="222" t="s">
        <v>84</v>
      </c>
      <c r="D8" s="221" t="s">
        <v>85</v>
      </c>
      <c r="E8" s="223"/>
      <c r="F8" s="224" t="s">
        <v>86</v>
      </c>
      <c r="G8" s="225">
        <f aca="true" t="shared" si="1" ref="G8:G71">H8+I8</f>
        <v>15277185.700000001</v>
      </c>
      <c r="H8" s="226">
        <f aca="true" t="shared" si="2" ref="H8:L8">SUM(H9:H20)</f>
        <v>15277185.700000001</v>
      </c>
      <c r="I8" s="258">
        <f t="shared" si="2"/>
        <v>0</v>
      </c>
      <c r="J8" s="225">
        <f aca="true" t="shared" si="3" ref="J8:J71">K8+L8</f>
        <v>16812046.83</v>
      </c>
      <c r="K8" s="226">
        <f t="shared" si="2"/>
        <v>16812046.83</v>
      </c>
      <c r="L8" s="258">
        <f t="shared" si="2"/>
        <v>0</v>
      </c>
      <c r="M8" s="259">
        <f aca="true" t="shared" si="4" ref="M8:O8">J8-G8</f>
        <v>1534861.129999997</v>
      </c>
      <c r="N8" s="260">
        <f t="shared" si="4"/>
        <v>1534861.129999997</v>
      </c>
      <c r="O8" s="261">
        <f t="shared" si="4"/>
        <v>0</v>
      </c>
      <c r="P8" s="262"/>
    </row>
    <row r="9" spans="1:16" s="194" customFormat="1" ht="15.75">
      <c r="A9" s="227"/>
      <c r="B9" s="228" t="s">
        <v>87</v>
      </c>
      <c r="C9" s="229" t="s">
        <v>88</v>
      </c>
      <c r="D9" s="228"/>
      <c r="E9" s="230" t="s">
        <v>87</v>
      </c>
      <c r="F9" s="231" t="s">
        <v>89</v>
      </c>
      <c r="G9" s="225">
        <f t="shared" si="1"/>
        <v>2997000</v>
      </c>
      <c r="H9" s="189">
        <v>2997000</v>
      </c>
      <c r="I9" s="258"/>
      <c r="J9" s="225">
        <f t="shared" si="3"/>
        <v>3148069.78</v>
      </c>
      <c r="K9" s="226">
        <v>3148069.78</v>
      </c>
      <c r="L9" s="258"/>
      <c r="M9" s="259">
        <f aca="true" t="shared" si="5" ref="M9:O9">J9-G9</f>
        <v>151069.7799999998</v>
      </c>
      <c r="N9" s="260">
        <f t="shared" si="5"/>
        <v>151069.7799999998</v>
      </c>
      <c r="O9" s="261">
        <f t="shared" si="5"/>
        <v>0</v>
      </c>
      <c r="P9" s="263"/>
    </row>
    <row r="10" spans="1:16" s="194" customFormat="1" ht="15.75">
      <c r="A10" s="227"/>
      <c r="B10" s="228"/>
      <c r="C10" s="229"/>
      <c r="D10" s="228"/>
      <c r="E10" s="230" t="s">
        <v>90</v>
      </c>
      <c r="F10" s="231" t="s">
        <v>91</v>
      </c>
      <c r="G10" s="225">
        <f t="shared" si="1"/>
        <v>4485840</v>
      </c>
      <c r="H10" s="189">
        <v>4485840</v>
      </c>
      <c r="I10" s="258"/>
      <c r="J10" s="225">
        <f t="shared" si="3"/>
        <v>4495246</v>
      </c>
      <c r="K10" s="226">
        <v>4495246</v>
      </c>
      <c r="L10" s="258"/>
      <c r="M10" s="259">
        <f aca="true" t="shared" si="6" ref="M10:O10">J10-G10</f>
        <v>9406</v>
      </c>
      <c r="N10" s="260">
        <f t="shared" si="6"/>
        <v>9406</v>
      </c>
      <c r="O10" s="261">
        <f t="shared" si="6"/>
        <v>0</v>
      </c>
      <c r="P10" s="262"/>
    </row>
    <row r="11" spans="1:16" s="194" customFormat="1" ht="15.75">
      <c r="A11" s="227"/>
      <c r="B11" s="228"/>
      <c r="C11" s="229"/>
      <c r="D11" s="228"/>
      <c r="E11" s="230" t="s">
        <v>92</v>
      </c>
      <c r="F11" s="231" t="s">
        <v>93</v>
      </c>
      <c r="G11" s="225">
        <f t="shared" si="1"/>
        <v>2044050</v>
      </c>
      <c r="H11" s="189">
        <v>2044050</v>
      </c>
      <c r="I11" s="258"/>
      <c r="J11" s="225">
        <f t="shared" si="3"/>
        <v>3092826</v>
      </c>
      <c r="K11" s="226">
        <v>3092826</v>
      </c>
      <c r="L11" s="258"/>
      <c r="M11" s="259">
        <f aca="true" t="shared" si="7" ref="M11:O11">J11-G11</f>
        <v>1048776</v>
      </c>
      <c r="N11" s="260">
        <f t="shared" si="7"/>
        <v>1048776</v>
      </c>
      <c r="O11" s="261">
        <f t="shared" si="7"/>
        <v>0</v>
      </c>
      <c r="P11" s="262"/>
    </row>
    <row r="12" spans="1:16" s="194" customFormat="1" ht="40.5">
      <c r="A12" s="227"/>
      <c r="B12" s="230" t="s">
        <v>90</v>
      </c>
      <c r="C12" s="229" t="s">
        <v>94</v>
      </c>
      <c r="D12" s="221"/>
      <c r="E12" s="230" t="s">
        <v>95</v>
      </c>
      <c r="F12" s="232" t="s">
        <v>96</v>
      </c>
      <c r="G12" s="225">
        <f t="shared" si="1"/>
        <v>1059197.52</v>
      </c>
      <c r="H12" s="189">
        <v>1059197.52</v>
      </c>
      <c r="I12" s="258"/>
      <c r="J12" s="225">
        <f t="shared" si="3"/>
        <v>1191197.52</v>
      </c>
      <c r="K12" s="226">
        <v>1191197.52</v>
      </c>
      <c r="L12" s="258"/>
      <c r="M12" s="259">
        <f aca="true" t="shared" si="8" ref="M12:O12">J12-G12</f>
        <v>132000</v>
      </c>
      <c r="N12" s="260">
        <f t="shared" si="8"/>
        <v>132000</v>
      </c>
      <c r="O12" s="261">
        <f t="shared" si="8"/>
        <v>0</v>
      </c>
      <c r="P12" s="262"/>
    </row>
    <row r="13" spans="1:16" s="194" customFormat="1" ht="27">
      <c r="A13" s="227"/>
      <c r="B13" s="230"/>
      <c r="C13" s="229"/>
      <c r="D13" s="228"/>
      <c r="E13" s="230" t="s">
        <v>97</v>
      </c>
      <c r="F13" s="231" t="s">
        <v>98</v>
      </c>
      <c r="G13" s="225">
        <f t="shared" si="1"/>
        <v>70768.46</v>
      </c>
      <c r="H13" s="189">
        <v>70768.46</v>
      </c>
      <c r="I13" s="258"/>
      <c r="J13" s="225">
        <f t="shared" si="3"/>
        <v>216386.51</v>
      </c>
      <c r="K13" s="226">
        <v>216386.51</v>
      </c>
      <c r="L13" s="258"/>
      <c r="M13" s="259">
        <f aca="true" t="shared" si="9" ref="M13:O13">J13-G13</f>
        <v>145618.05</v>
      </c>
      <c r="N13" s="260">
        <f t="shared" si="9"/>
        <v>145618.05</v>
      </c>
      <c r="O13" s="261">
        <f t="shared" si="9"/>
        <v>0</v>
      </c>
      <c r="P13" s="262"/>
    </row>
    <row r="14" spans="1:16" s="194" customFormat="1" ht="40.5">
      <c r="A14" s="227"/>
      <c r="B14" s="230"/>
      <c r="C14" s="229"/>
      <c r="D14" s="228"/>
      <c r="E14" s="230" t="s">
        <v>99</v>
      </c>
      <c r="F14" s="231" t="s">
        <v>100</v>
      </c>
      <c r="G14" s="225">
        <f t="shared" si="1"/>
        <v>368001.12</v>
      </c>
      <c r="H14" s="189">
        <v>368001.12</v>
      </c>
      <c r="I14" s="258"/>
      <c r="J14" s="225">
        <f t="shared" si="3"/>
        <v>404001.12</v>
      </c>
      <c r="K14" s="226">
        <v>404001.12</v>
      </c>
      <c r="L14" s="258"/>
      <c r="M14" s="259">
        <f aca="true" t="shared" si="10" ref="M14:O14">J14-G14</f>
        <v>36000</v>
      </c>
      <c r="N14" s="260">
        <f t="shared" si="10"/>
        <v>36000</v>
      </c>
      <c r="O14" s="261">
        <f t="shared" si="10"/>
        <v>0</v>
      </c>
      <c r="P14" s="262"/>
    </row>
    <row r="15" spans="1:16" s="194" customFormat="1" ht="27">
      <c r="A15" s="227"/>
      <c r="B15" s="230"/>
      <c r="C15" s="229"/>
      <c r="D15" s="228"/>
      <c r="E15" s="230" t="s">
        <v>101</v>
      </c>
      <c r="F15" s="231" t="s">
        <v>102</v>
      </c>
      <c r="G15" s="225">
        <f t="shared" si="1"/>
        <v>402486.72</v>
      </c>
      <c r="H15" s="189">
        <v>402486.72</v>
      </c>
      <c r="I15" s="258"/>
      <c r="J15" s="225">
        <f t="shared" si="3"/>
        <v>402486.72</v>
      </c>
      <c r="K15" s="189">
        <v>402486.72</v>
      </c>
      <c r="L15" s="258"/>
      <c r="M15" s="259">
        <f aca="true" t="shared" si="11" ref="M15:O15">J15-G15</f>
        <v>0</v>
      </c>
      <c r="N15" s="260">
        <f t="shared" si="11"/>
        <v>0</v>
      </c>
      <c r="O15" s="261">
        <f t="shared" si="11"/>
        <v>0</v>
      </c>
      <c r="P15" s="262"/>
    </row>
    <row r="16" spans="1:16" s="194" customFormat="1" ht="27">
      <c r="A16" s="227"/>
      <c r="B16" s="230"/>
      <c r="C16" s="229"/>
      <c r="D16" s="228"/>
      <c r="E16" s="230" t="s">
        <v>103</v>
      </c>
      <c r="F16" s="231" t="s">
        <v>104</v>
      </c>
      <c r="G16" s="225">
        <f t="shared" si="1"/>
        <v>19379.88</v>
      </c>
      <c r="H16" s="189">
        <v>19379.88</v>
      </c>
      <c r="I16" s="258"/>
      <c r="J16" s="225">
        <f t="shared" si="3"/>
        <v>31371.18</v>
      </c>
      <c r="K16" s="226">
        <v>31371.18</v>
      </c>
      <c r="L16" s="258"/>
      <c r="M16" s="259">
        <f aca="true" t="shared" si="12" ref="M16:O16">J16-G16</f>
        <v>11991.3</v>
      </c>
      <c r="N16" s="260">
        <f t="shared" si="12"/>
        <v>11991.3</v>
      </c>
      <c r="O16" s="261">
        <f t="shared" si="12"/>
        <v>0</v>
      </c>
      <c r="P16" s="262"/>
    </row>
    <row r="17" spans="1:16" s="194" customFormat="1" ht="27">
      <c r="A17" s="227"/>
      <c r="B17" s="230" t="s">
        <v>92</v>
      </c>
      <c r="C17" s="229" t="s">
        <v>105</v>
      </c>
      <c r="D17" s="228"/>
      <c r="E17" s="230" t="s">
        <v>106</v>
      </c>
      <c r="F17" s="231" t="s">
        <v>105</v>
      </c>
      <c r="G17" s="225">
        <f t="shared" si="1"/>
        <v>1039599.6</v>
      </c>
      <c r="H17" s="189">
        <v>1039599.6</v>
      </c>
      <c r="I17" s="258"/>
      <c r="J17" s="225">
        <f t="shared" si="3"/>
        <v>1039599.6</v>
      </c>
      <c r="K17" s="189">
        <v>1039599.6</v>
      </c>
      <c r="L17" s="258"/>
      <c r="M17" s="259">
        <f aca="true" t="shared" si="13" ref="M17:O17">J17-G17</f>
        <v>0</v>
      </c>
      <c r="N17" s="260">
        <f t="shared" si="13"/>
        <v>0</v>
      </c>
      <c r="O17" s="261">
        <f t="shared" si="13"/>
        <v>0</v>
      </c>
      <c r="P17" s="264"/>
    </row>
    <row r="18" spans="1:16" s="194" customFormat="1" ht="15.75">
      <c r="A18" s="227"/>
      <c r="B18" s="230">
        <v>99</v>
      </c>
      <c r="C18" s="233" t="s">
        <v>107</v>
      </c>
      <c r="D18" s="221"/>
      <c r="E18" s="230" t="s">
        <v>108</v>
      </c>
      <c r="F18" s="231" t="s">
        <v>109</v>
      </c>
      <c r="G18" s="225">
        <f t="shared" si="1"/>
        <v>500000</v>
      </c>
      <c r="H18" s="189">
        <v>500000</v>
      </c>
      <c r="I18" s="258"/>
      <c r="J18" s="225">
        <f t="shared" si="3"/>
        <v>500000</v>
      </c>
      <c r="K18" s="226">
        <v>500000</v>
      </c>
      <c r="L18" s="258"/>
      <c r="M18" s="259">
        <f aca="true" t="shared" si="14" ref="M18:O18">J18-G18</f>
        <v>0</v>
      </c>
      <c r="N18" s="260">
        <f t="shared" si="14"/>
        <v>0</v>
      </c>
      <c r="O18" s="261">
        <f t="shared" si="14"/>
        <v>0</v>
      </c>
      <c r="P18" s="264"/>
    </row>
    <row r="19" spans="1:16" s="194" customFormat="1" ht="15.75">
      <c r="A19" s="227"/>
      <c r="B19" s="230"/>
      <c r="C19" s="233"/>
      <c r="D19" s="221"/>
      <c r="E19" s="230" t="s">
        <v>110</v>
      </c>
      <c r="F19" s="231" t="s">
        <v>111</v>
      </c>
      <c r="G19" s="225">
        <f t="shared" si="1"/>
        <v>0</v>
      </c>
      <c r="H19" s="226"/>
      <c r="I19" s="258"/>
      <c r="J19" s="225">
        <f t="shared" si="3"/>
        <v>0</v>
      </c>
      <c r="K19" s="226"/>
      <c r="L19" s="258"/>
      <c r="M19" s="259">
        <f aca="true" t="shared" si="15" ref="M19:O19">J19-G19</f>
        <v>0</v>
      </c>
      <c r="N19" s="260">
        <f t="shared" si="15"/>
        <v>0</v>
      </c>
      <c r="O19" s="261">
        <f t="shared" si="15"/>
        <v>0</v>
      </c>
      <c r="P19" s="264"/>
    </row>
    <row r="20" spans="1:16" s="194" customFormat="1" ht="27">
      <c r="A20" s="227"/>
      <c r="B20" s="230"/>
      <c r="C20" s="233"/>
      <c r="D20" s="228"/>
      <c r="E20" s="230" t="s">
        <v>112</v>
      </c>
      <c r="F20" s="231" t="s">
        <v>107</v>
      </c>
      <c r="G20" s="225">
        <f t="shared" si="1"/>
        <v>2290862.4</v>
      </c>
      <c r="H20" s="189">
        <v>2290862.4</v>
      </c>
      <c r="I20" s="258"/>
      <c r="J20" s="225">
        <f t="shared" si="3"/>
        <v>2290862.4</v>
      </c>
      <c r="K20" s="226">
        <v>2290862.4</v>
      </c>
      <c r="L20" s="258"/>
      <c r="M20" s="259">
        <f aca="true" t="shared" si="16" ref="M20:O20">J20-G20</f>
        <v>0</v>
      </c>
      <c r="N20" s="260">
        <f t="shared" si="16"/>
        <v>0</v>
      </c>
      <c r="O20" s="261">
        <f t="shared" si="16"/>
        <v>0</v>
      </c>
      <c r="P20" s="264"/>
    </row>
    <row r="21" spans="1:16" s="194" customFormat="1" ht="48" customHeight="1">
      <c r="A21" s="234">
        <v>502</v>
      </c>
      <c r="B21" s="235"/>
      <c r="C21" s="236" t="s">
        <v>113</v>
      </c>
      <c r="D21" s="235">
        <v>302</v>
      </c>
      <c r="E21" s="237"/>
      <c r="F21" s="238" t="s">
        <v>114</v>
      </c>
      <c r="G21" s="225">
        <f t="shared" si="1"/>
        <v>6479406.15</v>
      </c>
      <c r="H21" s="226">
        <f aca="true" t="shared" si="17" ref="H21:L21">SUM(H22:H48)</f>
        <v>2700711.5900000003</v>
      </c>
      <c r="I21" s="258">
        <f t="shared" si="17"/>
        <v>3778694.56</v>
      </c>
      <c r="J21" s="225">
        <f t="shared" si="3"/>
        <v>6758347.15</v>
      </c>
      <c r="K21" s="226">
        <f t="shared" si="17"/>
        <v>2649652.5900000003</v>
      </c>
      <c r="L21" s="258">
        <f t="shared" si="17"/>
        <v>4108694.56</v>
      </c>
      <c r="M21" s="259">
        <f aca="true" t="shared" si="18" ref="M21:O21">J21-G21</f>
        <v>278941</v>
      </c>
      <c r="N21" s="260">
        <f t="shared" si="18"/>
        <v>-51059</v>
      </c>
      <c r="O21" s="261">
        <f t="shared" si="18"/>
        <v>330000</v>
      </c>
      <c r="P21" s="264"/>
    </row>
    <row r="22" spans="1:16" s="194" customFormat="1" ht="15.75">
      <c r="A22" s="227"/>
      <c r="B22" s="230" t="s">
        <v>87</v>
      </c>
      <c r="C22" s="229" t="s">
        <v>115</v>
      </c>
      <c r="D22" s="228"/>
      <c r="E22" s="230" t="s">
        <v>87</v>
      </c>
      <c r="F22" s="231" t="s">
        <v>116</v>
      </c>
      <c r="G22" s="225">
        <f t="shared" si="1"/>
        <v>770000</v>
      </c>
      <c r="H22" s="189">
        <v>320000</v>
      </c>
      <c r="I22" s="258">
        <v>450000</v>
      </c>
      <c r="J22" s="225">
        <f t="shared" si="3"/>
        <v>790000</v>
      </c>
      <c r="K22" s="226">
        <v>320000</v>
      </c>
      <c r="L22" s="258">
        <v>470000</v>
      </c>
      <c r="M22" s="259">
        <f aca="true" t="shared" si="19" ref="M22:O22">J22-G22</f>
        <v>20000</v>
      </c>
      <c r="N22" s="260">
        <f t="shared" si="19"/>
        <v>0</v>
      </c>
      <c r="O22" s="261">
        <f t="shared" si="19"/>
        <v>20000</v>
      </c>
      <c r="P22" s="264"/>
    </row>
    <row r="23" spans="1:16" s="194" customFormat="1" ht="15.75">
      <c r="A23" s="227"/>
      <c r="B23" s="230"/>
      <c r="C23" s="229"/>
      <c r="D23" s="228"/>
      <c r="E23" s="230" t="s">
        <v>90</v>
      </c>
      <c r="F23" s="231" t="s">
        <v>117</v>
      </c>
      <c r="G23" s="225">
        <f t="shared" si="1"/>
        <v>100139</v>
      </c>
      <c r="H23" s="189">
        <v>50000</v>
      </c>
      <c r="I23" s="258">
        <v>50139</v>
      </c>
      <c r="J23" s="225">
        <f t="shared" si="3"/>
        <v>100139</v>
      </c>
      <c r="K23" s="226">
        <v>50000</v>
      </c>
      <c r="L23" s="258">
        <v>50139</v>
      </c>
      <c r="M23" s="259">
        <f aca="true" t="shared" si="20" ref="M23:O23">J23-G23</f>
        <v>0</v>
      </c>
      <c r="N23" s="260">
        <f t="shared" si="20"/>
        <v>0</v>
      </c>
      <c r="O23" s="261">
        <f t="shared" si="20"/>
        <v>0</v>
      </c>
      <c r="P23" s="264"/>
    </row>
    <row r="24" spans="1:16" s="194" customFormat="1" ht="15.75">
      <c r="A24" s="227"/>
      <c r="B24" s="230"/>
      <c r="C24" s="229"/>
      <c r="D24" s="228"/>
      <c r="E24" s="230" t="s">
        <v>118</v>
      </c>
      <c r="F24" s="231" t="s">
        <v>119</v>
      </c>
      <c r="G24" s="225">
        <f t="shared" si="1"/>
        <v>0</v>
      </c>
      <c r="H24" s="189">
        <v>0</v>
      </c>
      <c r="I24" s="258"/>
      <c r="J24" s="225">
        <f t="shared" si="3"/>
        <v>0</v>
      </c>
      <c r="K24" s="226"/>
      <c r="L24" s="258"/>
      <c r="M24" s="259">
        <f aca="true" t="shared" si="21" ref="M24:O24">J24-G24</f>
        <v>0</v>
      </c>
      <c r="N24" s="260">
        <f t="shared" si="21"/>
        <v>0</v>
      </c>
      <c r="O24" s="261">
        <f t="shared" si="21"/>
        <v>0</v>
      </c>
      <c r="P24" s="264"/>
    </row>
    <row r="25" spans="1:16" s="194" customFormat="1" ht="15.75">
      <c r="A25" s="227"/>
      <c r="B25" s="230"/>
      <c r="C25" s="229"/>
      <c r="D25" s="228"/>
      <c r="E25" s="230" t="s">
        <v>120</v>
      </c>
      <c r="F25" s="231" t="s">
        <v>121</v>
      </c>
      <c r="G25" s="225">
        <f t="shared" si="1"/>
        <v>40000</v>
      </c>
      <c r="H25" s="189">
        <v>40000</v>
      </c>
      <c r="I25" s="258"/>
      <c r="J25" s="225">
        <f t="shared" si="3"/>
        <v>40000</v>
      </c>
      <c r="K25" s="226">
        <v>40000</v>
      </c>
      <c r="L25" s="258"/>
      <c r="M25" s="259">
        <f aca="true" t="shared" si="22" ref="M25:O25">J25-G25</f>
        <v>0</v>
      </c>
      <c r="N25" s="260">
        <f t="shared" si="22"/>
        <v>0</v>
      </c>
      <c r="O25" s="261">
        <f t="shared" si="22"/>
        <v>0</v>
      </c>
      <c r="P25" s="264"/>
    </row>
    <row r="26" spans="1:16" s="194" customFormat="1" ht="15.75">
      <c r="A26" s="227"/>
      <c r="B26" s="230"/>
      <c r="C26" s="229"/>
      <c r="D26" s="235"/>
      <c r="E26" s="230" t="s">
        <v>108</v>
      </c>
      <c r="F26" s="231" t="s">
        <v>122</v>
      </c>
      <c r="G26" s="225">
        <f t="shared" si="1"/>
        <v>250000</v>
      </c>
      <c r="H26" s="189">
        <v>250000</v>
      </c>
      <c r="I26" s="258"/>
      <c r="J26" s="225">
        <f t="shared" si="3"/>
        <v>260000</v>
      </c>
      <c r="K26" s="226">
        <v>260000</v>
      </c>
      <c r="L26" s="258"/>
      <c r="M26" s="259">
        <f aca="true" t="shared" si="23" ref="M26:O26">J26-G26</f>
        <v>10000</v>
      </c>
      <c r="N26" s="260">
        <f t="shared" si="23"/>
        <v>10000</v>
      </c>
      <c r="O26" s="261">
        <f t="shared" si="23"/>
        <v>0</v>
      </c>
      <c r="P26" s="264"/>
    </row>
    <row r="27" spans="1:16" s="194" customFormat="1" ht="15.75">
      <c r="A27" s="227"/>
      <c r="B27" s="230"/>
      <c r="C27" s="229"/>
      <c r="D27" s="228"/>
      <c r="E27" s="230" t="s">
        <v>123</v>
      </c>
      <c r="F27" s="231" t="s">
        <v>124</v>
      </c>
      <c r="G27" s="225">
        <f t="shared" si="1"/>
        <v>451797.45999999996</v>
      </c>
      <c r="H27" s="189">
        <v>200000</v>
      </c>
      <c r="I27" s="258">
        <v>251797.46</v>
      </c>
      <c r="J27" s="225">
        <f t="shared" si="3"/>
        <v>371797.45999999996</v>
      </c>
      <c r="K27" s="226">
        <v>190000</v>
      </c>
      <c r="L27" s="258">
        <v>181797.46</v>
      </c>
      <c r="M27" s="259">
        <f aca="true" t="shared" si="24" ref="M27:O27">J27-G27</f>
        <v>-80000</v>
      </c>
      <c r="N27" s="260">
        <f t="shared" si="24"/>
        <v>-10000</v>
      </c>
      <c r="O27" s="261">
        <f t="shared" si="24"/>
        <v>-70000</v>
      </c>
      <c r="P27" s="264"/>
    </row>
    <row r="28" spans="1:16" s="194" customFormat="1" ht="15.75">
      <c r="A28" s="227"/>
      <c r="B28" s="230"/>
      <c r="C28" s="229"/>
      <c r="D28" s="228"/>
      <c r="E28" s="230" t="s">
        <v>95</v>
      </c>
      <c r="F28" s="231" t="s">
        <v>125</v>
      </c>
      <c r="G28" s="225">
        <f t="shared" si="1"/>
        <v>0</v>
      </c>
      <c r="H28" s="189"/>
      <c r="I28" s="258"/>
      <c r="J28" s="225">
        <f t="shared" si="3"/>
        <v>0</v>
      </c>
      <c r="K28" s="226"/>
      <c r="L28" s="258"/>
      <c r="M28" s="259">
        <f aca="true" t="shared" si="25" ref="M28:O28">J28-G28</f>
        <v>0</v>
      </c>
      <c r="N28" s="260">
        <f t="shared" si="25"/>
        <v>0</v>
      </c>
      <c r="O28" s="261">
        <f t="shared" si="25"/>
        <v>0</v>
      </c>
      <c r="P28" s="264"/>
    </row>
    <row r="29" spans="1:16" s="194" customFormat="1" ht="15.75">
      <c r="A29" s="227"/>
      <c r="B29" s="230"/>
      <c r="C29" s="229"/>
      <c r="D29" s="228"/>
      <c r="E29" s="230" t="s">
        <v>97</v>
      </c>
      <c r="F29" s="231" t="s">
        <v>126</v>
      </c>
      <c r="G29" s="225">
        <f t="shared" si="1"/>
        <v>0</v>
      </c>
      <c r="H29" s="226"/>
      <c r="I29" s="258"/>
      <c r="J29" s="225">
        <f t="shared" si="3"/>
        <v>0</v>
      </c>
      <c r="K29" s="226"/>
      <c r="L29" s="258"/>
      <c r="M29" s="259">
        <f aca="true" t="shared" si="26" ref="M29:O29">J29-G29</f>
        <v>0</v>
      </c>
      <c r="N29" s="260">
        <f t="shared" si="26"/>
        <v>0</v>
      </c>
      <c r="O29" s="261">
        <f t="shared" si="26"/>
        <v>0</v>
      </c>
      <c r="P29" s="264"/>
    </row>
    <row r="30" spans="1:16" s="194" customFormat="1" ht="15.75">
      <c r="A30" s="227"/>
      <c r="B30" s="230"/>
      <c r="C30" s="229"/>
      <c r="D30" s="228"/>
      <c r="E30" s="230" t="s">
        <v>101</v>
      </c>
      <c r="F30" s="231" t="s">
        <v>127</v>
      </c>
      <c r="G30" s="225">
        <f t="shared" si="1"/>
        <v>150000</v>
      </c>
      <c r="H30" s="189">
        <v>50000</v>
      </c>
      <c r="I30" s="258">
        <v>100000</v>
      </c>
      <c r="J30" s="225">
        <f t="shared" si="3"/>
        <v>250000</v>
      </c>
      <c r="K30" s="226">
        <v>50000</v>
      </c>
      <c r="L30" s="258">
        <v>200000</v>
      </c>
      <c r="M30" s="259">
        <f aca="true" t="shared" si="27" ref="M30:O30">J30-G30</f>
        <v>100000</v>
      </c>
      <c r="N30" s="260">
        <f t="shared" si="27"/>
        <v>0</v>
      </c>
      <c r="O30" s="261">
        <f t="shared" si="27"/>
        <v>100000</v>
      </c>
      <c r="P30" s="264"/>
    </row>
    <row r="31" spans="1:16" s="194" customFormat="1" ht="15.75">
      <c r="A31" s="227"/>
      <c r="B31" s="230"/>
      <c r="C31" s="229"/>
      <c r="D31" s="228"/>
      <c r="E31" s="230" t="s">
        <v>110</v>
      </c>
      <c r="F31" s="231" t="s">
        <v>128</v>
      </c>
      <c r="G31" s="225">
        <f t="shared" si="1"/>
        <v>20000</v>
      </c>
      <c r="H31" s="226"/>
      <c r="I31" s="258">
        <v>20000</v>
      </c>
      <c r="J31" s="225">
        <f t="shared" si="3"/>
        <v>20000</v>
      </c>
      <c r="K31" s="226"/>
      <c r="L31" s="258">
        <v>20000</v>
      </c>
      <c r="M31" s="259">
        <f aca="true" t="shared" si="28" ref="M31:O31">J31-G31</f>
        <v>0</v>
      </c>
      <c r="N31" s="260">
        <f t="shared" si="28"/>
        <v>0</v>
      </c>
      <c r="O31" s="261">
        <f t="shared" si="28"/>
        <v>0</v>
      </c>
      <c r="P31" s="264"/>
    </row>
    <row r="32" spans="1:16" s="194" customFormat="1" ht="15.75">
      <c r="A32" s="227"/>
      <c r="B32" s="230"/>
      <c r="C32" s="229"/>
      <c r="D32" s="228"/>
      <c r="E32" s="230" t="s">
        <v>129</v>
      </c>
      <c r="F32" s="231" t="s">
        <v>130</v>
      </c>
      <c r="G32" s="225">
        <f t="shared" si="1"/>
        <v>280929.64</v>
      </c>
      <c r="H32" s="189">
        <v>280929.64</v>
      </c>
      <c r="I32" s="265"/>
      <c r="J32" s="225">
        <f t="shared" si="3"/>
        <v>280929.64</v>
      </c>
      <c r="K32" s="239">
        <v>280929.64</v>
      </c>
      <c r="L32" s="265"/>
      <c r="M32" s="259">
        <f aca="true" t="shared" si="29" ref="M32:O32">J32-G32</f>
        <v>0</v>
      </c>
      <c r="N32" s="260">
        <f t="shared" si="29"/>
        <v>0</v>
      </c>
      <c r="O32" s="261">
        <f t="shared" si="29"/>
        <v>0</v>
      </c>
      <c r="P32" s="264"/>
    </row>
    <row r="33" spans="1:16" s="194" customFormat="1" ht="15.75">
      <c r="A33" s="227"/>
      <c r="B33" s="230"/>
      <c r="C33" s="229"/>
      <c r="D33" s="228"/>
      <c r="E33" s="230" t="s">
        <v>131</v>
      </c>
      <c r="F33" s="231" t="s">
        <v>132</v>
      </c>
      <c r="G33" s="225">
        <f t="shared" si="1"/>
        <v>58627.6</v>
      </c>
      <c r="H33" s="189">
        <v>58627.6</v>
      </c>
      <c r="I33" s="265"/>
      <c r="J33" s="225">
        <f t="shared" si="3"/>
        <v>58627.6</v>
      </c>
      <c r="K33" s="239">
        <v>58627.6</v>
      </c>
      <c r="L33" s="265"/>
      <c r="M33" s="259">
        <f aca="true" t="shared" si="30" ref="M33:O33">J33-G33</f>
        <v>0</v>
      </c>
      <c r="N33" s="260">
        <f t="shared" si="30"/>
        <v>0</v>
      </c>
      <c r="O33" s="261">
        <f t="shared" si="30"/>
        <v>0</v>
      </c>
      <c r="P33" s="264"/>
    </row>
    <row r="34" spans="1:16" s="194" customFormat="1" ht="27">
      <c r="A34" s="227"/>
      <c r="B34" s="230"/>
      <c r="C34" s="229"/>
      <c r="D34" s="228"/>
      <c r="E34" s="230" t="s">
        <v>133</v>
      </c>
      <c r="F34" s="231" t="s">
        <v>134</v>
      </c>
      <c r="G34" s="225">
        <f t="shared" si="1"/>
        <v>525000</v>
      </c>
      <c r="H34" s="189">
        <v>525000</v>
      </c>
      <c r="I34" s="258"/>
      <c r="J34" s="225">
        <f t="shared" si="3"/>
        <v>622941</v>
      </c>
      <c r="K34" s="239">
        <v>552941</v>
      </c>
      <c r="L34" s="258">
        <v>70000</v>
      </c>
      <c r="M34" s="259">
        <f aca="true" t="shared" si="31" ref="M34:O34">J34-G34</f>
        <v>97941</v>
      </c>
      <c r="N34" s="260">
        <f t="shared" si="31"/>
        <v>27941</v>
      </c>
      <c r="O34" s="261">
        <f t="shared" si="31"/>
        <v>70000</v>
      </c>
      <c r="P34" s="264"/>
    </row>
    <row r="35" spans="1:16" s="194" customFormat="1" ht="27">
      <c r="A35" s="227"/>
      <c r="B35" s="230"/>
      <c r="C35" s="229"/>
      <c r="D35" s="228"/>
      <c r="E35" s="230" t="s">
        <v>135</v>
      </c>
      <c r="F35" s="231" t="s">
        <v>136</v>
      </c>
      <c r="G35" s="225">
        <f t="shared" si="1"/>
        <v>0</v>
      </c>
      <c r="H35" s="239"/>
      <c r="I35" s="258"/>
      <c r="J35" s="225">
        <f t="shared" si="3"/>
        <v>0</v>
      </c>
      <c r="K35" s="239"/>
      <c r="L35" s="258"/>
      <c r="M35" s="259">
        <f aca="true" t="shared" si="32" ref="M35:O35">J35-G35</f>
        <v>0</v>
      </c>
      <c r="N35" s="260">
        <f t="shared" si="32"/>
        <v>0</v>
      </c>
      <c r="O35" s="261">
        <f t="shared" si="32"/>
        <v>0</v>
      </c>
      <c r="P35" s="264"/>
    </row>
    <row r="36" spans="1:16" s="194" customFormat="1" ht="15.75">
      <c r="A36" s="227"/>
      <c r="B36" s="230" t="s">
        <v>90</v>
      </c>
      <c r="C36" s="229" t="s">
        <v>137</v>
      </c>
      <c r="D36" s="228"/>
      <c r="E36" s="230" t="s">
        <v>138</v>
      </c>
      <c r="F36" s="231" t="s">
        <v>137</v>
      </c>
      <c r="G36" s="225">
        <f t="shared" si="1"/>
        <v>0</v>
      </c>
      <c r="H36" s="226"/>
      <c r="I36" s="258"/>
      <c r="J36" s="225">
        <f t="shared" si="3"/>
        <v>0</v>
      </c>
      <c r="K36" s="226"/>
      <c r="L36" s="258"/>
      <c r="M36" s="259">
        <f aca="true" t="shared" si="33" ref="M36:O36">J36-G36</f>
        <v>0</v>
      </c>
      <c r="N36" s="260">
        <f t="shared" si="33"/>
        <v>0</v>
      </c>
      <c r="O36" s="261">
        <f t="shared" si="33"/>
        <v>0</v>
      </c>
      <c r="P36" s="264"/>
    </row>
    <row r="37" spans="1:16" s="194" customFormat="1" ht="15.75">
      <c r="A37" s="227"/>
      <c r="B37" s="230" t="s">
        <v>92</v>
      </c>
      <c r="C37" s="229" t="s">
        <v>139</v>
      </c>
      <c r="D37" s="228"/>
      <c r="E37" s="230" t="s">
        <v>140</v>
      </c>
      <c r="F37" s="231" t="s">
        <v>139</v>
      </c>
      <c r="G37" s="225">
        <f t="shared" si="1"/>
        <v>400000</v>
      </c>
      <c r="H37" s="189">
        <v>300000</v>
      </c>
      <c r="I37" s="258">
        <v>100000</v>
      </c>
      <c r="J37" s="225">
        <f t="shared" si="3"/>
        <v>410000</v>
      </c>
      <c r="K37" s="226">
        <v>300000</v>
      </c>
      <c r="L37" s="258">
        <v>110000</v>
      </c>
      <c r="M37" s="259">
        <f aca="true" t="shared" si="34" ref="M37:O37">J37-G37</f>
        <v>10000</v>
      </c>
      <c r="N37" s="260">
        <f t="shared" si="34"/>
        <v>0</v>
      </c>
      <c r="O37" s="261">
        <f t="shared" si="34"/>
        <v>10000</v>
      </c>
      <c r="P37" s="264"/>
    </row>
    <row r="38" spans="1:16" s="194" customFormat="1" ht="15.75">
      <c r="A38" s="227"/>
      <c r="B38" s="230" t="s">
        <v>118</v>
      </c>
      <c r="C38" s="229" t="s">
        <v>141</v>
      </c>
      <c r="D38" s="235"/>
      <c r="E38" s="230" t="s">
        <v>142</v>
      </c>
      <c r="F38" s="231" t="s">
        <v>143</v>
      </c>
      <c r="G38" s="225">
        <f t="shared" si="1"/>
        <v>0</v>
      </c>
      <c r="H38" s="226"/>
      <c r="I38" s="258"/>
      <c r="J38" s="225">
        <f t="shared" si="3"/>
        <v>0</v>
      </c>
      <c r="K38" s="226"/>
      <c r="L38" s="258"/>
      <c r="M38" s="259">
        <f aca="true" t="shared" si="35" ref="M38:O38">J38-G38</f>
        <v>0</v>
      </c>
      <c r="N38" s="260">
        <f t="shared" si="35"/>
        <v>0</v>
      </c>
      <c r="O38" s="261">
        <f t="shared" si="35"/>
        <v>0</v>
      </c>
      <c r="P38" s="264"/>
    </row>
    <row r="39" spans="1:16" s="194" customFormat="1" ht="15.75">
      <c r="A39" s="227"/>
      <c r="B39" s="230"/>
      <c r="C39" s="229"/>
      <c r="D39" s="228"/>
      <c r="E39" s="230" t="s">
        <v>144</v>
      </c>
      <c r="F39" s="231" t="s">
        <v>145</v>
      </c>
      <c r="G39" s="225">
        <f t="shared" si="1"/>
        <v>300000</v>
      </c>
      <c r="H39" s="226"/>
      <c r="I39" s="258">
        <v>300000</v>
      </c>
      <c r="J39" s="225">
        <f t="shared" si="3"/>
        <v>300000</v>
      </c>
      <c r="K39" s="226"/>
      <c r="L39" s="258">
        <v>300000</v>
      </c>
      <c r="M39" s="259">
        <f aca="true" t="shared" si="36" ref="M39:O39">J39-G39</f>
        <v>0</v>
      </c>
      <c r="N39" s="260">
        <f t="shared" si="36"/>
        <v>0</v>
      </c>
      <c r="O39" s="261">
        <f t="shared" si="36"/>
        <v>0</v>
      </c>
      <c r="P39" s="264"/>
    </row>
    <row r="40" spans="1:16" s="194" customFormat="1" ht="15.75">
      <c r="A40" s="227"/>
      <c r="B40" s="230"/>
      <c r="C40" s="229"/>
      <c r="D40" s="228"/>
      <c r="E40" s="230" t="s">
        <v>146</v>
      </c>
      <c r="F40" s="231" t="s">
        <v>147</v>
      </c>
      <c r="G40" s="225">
        <f t="shared" si="1"/>
        <v>0</v>
      </c>
      <c r="H40" s="226"/>
      <c r="I40" s="258"/>
      <c r="J40" s="225">
        <f t="shared" si="3"/>
        <v>0</v>
      </c>
      <c r="K40" s="226"/>
      <c r="L40" s="258"/>
      <c r="M40" s="259">
        <f aca="true" t="shared" si="37" ref="M40:O40">J40-G40</f>
        <v>0</v>
      </c>
      <c r="N40" s="260">
        <f t="shared" si="37"/>
        <v>0</v>
      </c>
      <c r="O40" s="261">
        <f t="shared" si="37"/>
        <v>0</v>
      </c>
      <c r="P40" s="264"/>
    </row>
    <row r="41" spans="1:16" s="194" customFormat="1" ht="15.75">
      <c r="A41" s="227"/>
      <c r="B41" s="230" t="s">
        <v>120</v>
      </c>
      <c r="C41" s="229" t="s">
        <v>148</v>
      </c>
      <c r="D41" s="221"/>
      <c r="E41" s="230" t="s">
        <v>92</v>
      </c>
      <c r="F41" s="231" t="s">
        <v>149</v>
      </c>
      <c r="G41" s="225">
        <f t="shared" si="1"/>
        <v>0</v>
      </c>
      <c r="H41" s="226"/>
      <c r="I41" s="258"/>
      <c r="J41" s="225">
        <f t="shared" si="3"/>
        <v>0</v>
      </c>
      <c r="K41" s="226"/>
      <c r="L41" s="258"/>
      <c r="M41" s="259">
        <f aca="true" t="shared" si="38" ref="M41:O41">J41-G41</f>
        <v>0</v>
      </c>
      <c r="N41" s="260">
        <f t="shared" si="38"/>
        <v>0</v>
      </c>
      <c r="O41" s="261">
        <f t="shared" si="38"/>
        <v>0</v>
      </c>
      <c r="P41" s="264"/>
    </row>
    <row r="42" spans="1:16" s="194" customFormat="1" ht="15.75">
      <c r="A42" s="227"/>
      <c r="B42" s="230"/>
      <c r="C42" s="229"/>
      <c r="D42" s="228"/>
      <c r="E42" s="230" t="s">
        <v>150</v>
      </c>
      <c r="F42" s="231" t="s">
        <v>151</v>
      </c>
      <c r="G42" s="225">
        <f t="shared" si="1"/>
        <v>1952000</v>
      </c>
      <c r="H42" s="189">
        <v>100000</v>
      </c>
      <c r="I42" s="258">
        <v>1852000</v>
      </c>
      <c r="J42" s="225">
        <f t="shared" si="3"/>
        <v>1922000</v>
      </c>
      <c r="K42" s="226">
        <v>70000</v>
      </c>
      <c r="L42" s="258">
        <v>1852000</v>
      </c>
      <c r="M42" s="259">
        <f aca="true" t="shared" si="39" ref="M42:O42">J42-G42</f>
        <v>-30000</v>
      </c>
      <c r="N42" s="260">
        <f t="shared" si="39"/>
        <v>-30000</v>
      </c>
      <c r="O42" s="261">
        <f t="shared" si="39"/>
        <v>0</v>
      </c>
      <c r="P42" s="264"/>
    </row>
    <row r="43" spans="1:16" s="194" customFormat="1" ht="15.75">
      <c r="A43" s="227"/>
      <c r="B43" s="230"/>
      <c r="C43" s="229"/>
      <c r="D43" s="228"/>
      <c r="E43" s="230" t="s">
        <v>152</v>
      </c>
      <c r="F43" s="231" t="s">
        <v>148</v>
      </c>
      <c r="G43" s="225">
        <f t="shared" si="1"/>
        <v>0</v>
      </c>
      <c r="H43" s="226"/>
      <c r="I43" s="258"/>
      <c r="J43" s="225">
        <f t="shared" si="3"/>
        <v>250000</v>
      </c>
      <c r="K43" s="226"/>
      <c r="L43" s="258">
        <v>250000</v>
      </c>
      <c r="M43" s="259">
        <f aca="true" t="shared" si="40" ref="M43:O43">J43-G43</f>
        <v>250000</v>
      </c>
      <c r="N43" s="260">
        <f t="shared" si="40"/>
        <v>0</v>
      </c>
      <c r="O43" s="261">
        <f t="shared" si="40"/>
        <v>250000</v>
      </c>
      <c r="P43" s="264"/>
    </row>
    <row r="44" spans="1:16" s="194" customFormat="1" ht="27">
      <c r="A44" s="227"/>
      <c r="B44" s="230" t="s">
        <v>108</v>
      </c>
      <c r="C44" s="229" t="s">
        <v>153</v>
      </c>
      <c r="D44" s="221"/>
      <c r="E44" s="230" t="s">
        <v>154</v>
      </c>
      <c r="F44" s="231" t="s">
        <v>153</v>
      </c>
      <c r="G44" s="225">
        <f t="shared" si="1"/>
        <v>0</v>
      </c>
      <c r="H44" s="226"/>
      <c r="I44" s="258"/>
      <c r="J44" s="225">
        <f t="shared" si="3"/>
        <v>0</v>
      </c>
      <c r="K44" s="226"/>
      <c r="L44" s="258"/>
      <c r="M44" s="259">
        <f aca="true" t="shared" si="41" ref="M44:O44">J44-G44</f>
        <v>0</v>
      </c>
      <c r="N44" s="260">
        <f t="shared" si="41"/>
        <v>0</v>
      </c>
      <c r="O44" s="261">
        <f t="shared" si="41"/>
        <v>0</v>
      </c>
      <c r="P44" s="264"/>
    </row>
    <row r="45" spans="1:16" s="194" customFormat="1" ht="40.5">
      <c r="A45" s="227"/>
      <c r="B45" s="230" t="s">
        <v>123</v>
      </c>
      <c r="C45" s="229" t="s">
        <v>155</v>
      </c>
      <c r="D45" s="221"/>
      <c r="E45" s="230" t="s">
        <v>103</v>
      </c>
      <c r="F45" s="231" t="s">
        <v>155</v>
      </c>
      <c r="G45" s="225">
        <f t="shared" si="1"/>
        <v>0</v>
      </c>
      <c r="H45" s="226"/>
      <c r="I45" s="258"/>
      <c r="J45" s="225">
        <f t="shared" si="3"/>
        <v>0</v>
      </c>
      <c r="K45" s="226"/>
      <c r="L45" s="258"/>
      <c r="M45" s="259">
        <f aca="true" t="shared" si="42" ref="M45:O45">J45-G45</f>
        <v>0</v>
      </c>
      <c r="N45" s="260">
        <f t="shared" si="42"/>
        <v>0</v>
      </c>
      <c r="O45" s="261">
        <f t="shared" si="42"/>
        <v>0</v>
      </c>
      <c r="P45" s="264"/>
    </row>
    <row r="46" spans="1:16" s="194" customFormat="1" ht="40.5">
      <c r="A46" s="227"/>
      <c r="B46" s="230" t="s">
        <v>95</v>
      </c>
      <c r="C46" s="229" t="s">
        <v>156</v>
      </c>
      <c r="D46" s="228"/>
      <c r="E46" s="230" t="s">
        <v>157</v>
      </c>
      <c r="F46" s="231" t="s">
        <v>156</v>
      </c>
      <c r="G46" s="225">
        <f t="shared" si="1"/>
        <v>176874.35</v>
      </c>
      <c r="H46" s="189">
        <v>176874.35</v>
      </c>
      <c r="I46" s="258"/>
      <c r="J46" s="225">
        <f t="shared" si="3"/>
        <v>176874.35</v>
      </c>
      <c r="K46" s="226">
        <v>176874.35</v>
      </c>
      <c r="L46" s="258"/>
      <c r="M46" s="259">
        <f aca="true" t="shared" si="43" ref="M46:O46">J46-G46</f>
        <v>0</v>
      </c>
      <c r="N46" s="260">
        <f t="shared" si="43"/>
        <v>0</v>
      </c>
      <c r="O46" s="261">
        <f t="shared" si="43"/>
        <v>0</v>
      </c>
      <c r="P46" s="264"/>
    </row>
    <row r="47" spans="1:16" s="194" customFormat="1" ht="27">
      <c r="A47" s="227"/>
      <c r="B47" s="230" t="s">
        <v>97</v>
      </c>
      <c r="C47" s="229" t="s">
        <v>158</v>
      </c>
      <c r="D47" s="228"/>
      <c r="E47" s="230" t="s">
        <v>106</v>
      </c>
      <c r="F47" s="231" t="s">
        <v>158</v>
      </c>
      <c r="G47" s="225">
        <f t="shared" si="1"/>
        <v>421900</v>
      </c>
      <c r="H47" s="189">
        <v>20000</v>
      </c>
      <c r="I47" s="258">
        <v>401900</v>
      </c>
      <c r="J47" s="225">
        <f t="shared" si="3"/>
        <v>421900</v>
      </c>
      <c r="K47" s="226">
        <v>20000</v>
      </c>
      <c r="L47" s="258">
        <v>401900</v>
      </c>
      <c r="M47" s="259">
        <f aca="true" t="shared" si="44" ref="M47:O47">J47-G47</f>
        <v>0</v>
      </c>
      <c r="N47" s="260">
        <f t="shared" si="44"/>
        <v>0</v>
      </c>
      <c r="O47" s="261">
        <f t="shared" si="44"/>
        <v>0</v>
      </c>
      <c r="P47" s="264"/>
    </row>
    <row r="48" spans="1:16" s="194" customFormat="1" ht="40.5">
      <c r="A48" s="227"/>
      <c r="B48" s="228">
        <v>99</v>
      </c>
      <c r="C48" s="229" t="s">
        <v>159</v>
      </c>
      <c r="D48" s="221"/>
      <c r="E48" s="230" t="s">
        <v>112</v>
      </c>
      <c r="F48" s="231" t="s">
        <v>159</v>
      </c>
      <c r="G48" s="225">
        <f t="shared" si="1"/>
        <v>582138.1</v>
      </c>
      <c r="H48" s="189">
        <v>329280</v>
      </c>
      <c r="I48" s="258">
        <v>252858.1</v>
      </c>
      <c r="J48" s="225">
        <f t="shared" si="3"/>
        <v>483138.1</v>
      </c>
      <c r="K48" s="226">
        <v>280280</v>
      </c>
      <c r="L48" s="258">
        <v>202858.1</v>
      </c>
      <c r="M48" s="259">
        <f aca="true" t="shared" si="45" ref="M48:O48">J48-G48</f>
        <v>-99000</v>
      </c>
      <c r="N48" s="260">
        <f t="shared" si="45"/>
        <v>-49000</v>
      </c>
      <c r="O48" s="261">
        <f t="shared" si="45"/>
        <v>-50000</v>
      </c>
      <c r="P48" s="264"/>
    </row>
    <row r="49" spans="1:16" s="194" customFormat="1" ht="40.5">
      <c r="A49" s="220">
        <v>503</v>
      </c>
      <c r="B49" s="228"/>
      <c r="C49" s="236" t="s">
        <v>160</v>
      </c>
      <c r="D49" s="221">
        <v>310</v>
      </c>
      <c r="E49" s="223"/>
      <c r="F49" s="224" t="s">
        <v>161</v>
      </c>
      <c r="G49" s="225">
        <f t="shared" si="1"/>
        <v>892523.32</v>
      </c>
      <c r="H49" s="226">
        <f aca="true" t="shared" si="46" ref="H49:L49">SUM(H50:H65)</f>
        <v>0</v>
      </c>
      <c r="I49" s="258">
        <f t="shared" si="46"/>
        <v>892523.32</v>
      </c>
      <c r="J49" s="225">
        <f t="shared" si="3"/>
        <v>1412523.32</v>
      </c>
      <c r="K49" s="226">
        <f t="shared" si="46"/>
        <v>0</v>
      </c>
      <c r="L49" s="258">
        <f t="shared" si="46"/>
        <v>1412523.32</v>
      </c>
      <c r="M49" s="259">
        <f aca="true" t="shared" si="47" ref="M49:O49">J49-G49</f>
        <v>520000.0000000001</v>
      </c>
      <c r="N49" s="260">
        <f t="shared" si="47"/>
        <v>0</v>
      </c>
      <c r="O49" s="261">
        <f t="shared" si="47"/>
        <v>520000.0000000001</v>
      </c>
      <c r="P49" s="264"/>
    </row>
    <row r="50" spans="1:16" s="194" customFormat="1" ht="27">
      <c r="A50" s="220"/>
      <c r="B50" s="240" t="s">
        <v>87</v>
      </c>
      <c r="C50" s="229" t="s">
        <v>162</v>
      </c>
      <c r="D50" s="228"/>
      <c r="E50" s="241" t="s">
        <v>87</v>
      </c>
      <c r="F50" s="231" t="s">
        <v>162</v>
      </c>
      <c r="G50" s="225">
        <f t="shared" si="1"/>
        <v>0</v>
      </c>
      <c r="H50" s="226"/>
      <c r="I50" s="258"/>
      <c r="J50" s="225">
        <f t="shared" si="3"/>
        <v>0</v>
      </c>
      <c r="K50" s="226"/>
      <c r="L50" s="258"/>
      <c r="M50" s="259">
        <f aca="true" t="shared" si="48" ref="M50:O50">J50-G50</f>
        <v>0</v>
      </c>
      <c r="N50" s="260">
        <f t="shared" si="48"/>
        <v>0</v>
      </c>
      <c r="O50" s="261">
        <f t="shared" si="48"/>
        <v>0</v>
      </c>
      <c r="P50" s="262"/>
    </row>
    <row r="51" spans="1:16" s="194" customFormat="1" ht="27">
      <c r="A51" s="220"/>
      <c r="B51" s="390" t="s">
        <v>90</v>
      </c>
      <c r="C51" s="242" t="s">
        <v>163</v>
      </c>
      <c r="D51" s="228"/>
      <c r="E51" s="241" t="s">
        <v>120</v>
      </c>
      <c r="F51" s="231" t="s">
        <v>163</v>
      </c>
      <c r="G51" s="225">
        <f t="shared" si="1"/>
        <v>0</v>
      </c>
      <c r="H51" s="226"/>
      <c r="I51" s="258"/>
      <c r="J51" s="225">
        <f t="shared" si="3"/>
        <v>0</v>
      </c>
      <c r="K51" s="226"/>
      <c r="L51" s="258"/>
      <c r="M51" s="259">
        <f aca="true" t="shared" si="49" ref="M51:O51">J51-G51</f>
        <v>0</v>
      </c>
      <c r="N51" s="260">
        <f t="shared" si="49"/>
        <v>0</v>
      </c>
      <c r="O51" s="261">
        <f t="shared" si="49"/>
        <v>0</v>
      </c>
      <c r="P51" s="262"/>
    </row>
    <row r="52" spans="1:16" s="194" customFormat="1" ht="27">
      <c r="A52" s="220"/>
      <c r="B52" s="230" t="s">
        <v>92</v>
      </c>
      <c r="C52" s="242" t="s">
        <v>164</v>
      </c>
      <c r="D52" s="228"/>
      <c r="E52" s="241" t="s">
        <v>106</v>
      </c>
      <c r="F52" s="231" t="s">
        <v>164</v>
      </c>
      <c r="G52" s="225">
        <f t="shared" si="1"/>
        <v>0</v>
      </c>
      <c r="H52" s="226"/>
      <c r="I52" s="258"/>
      <c r="J52" s="225">
        <f t="shared" si="3"/>
        <v>0</v>
      </c>
      <c r="K52" s="226"/>
      <c r="L52" s="258"/>
      <c r="M52" s="259">
        <f aca="true" t="shared" si="50" ref="M52:O52">J52-G52</f>
        <v>0</v>
      </c>
      <c r="N52" s="260">
        <f t="shared" si="50"/>
        <v>0</v>
      </c>
      <c r="O52" s="261">
        <f t="shared" si="50"/>
        <v>0</v>
      </c>
      <c r="P52" s="262"/>
    </row>
    <row r="53" spans="1:16" s="194" customFormat="1" ht="15.75">
      <c r="A53" s="220"/>
      <c r="B53" s="230" t="s">
        <v>120</v>
      </c>
      <c r="C53" s="242" t="s">
        <v>165</v>
      </c>
      <c r="D53" s="228"/>
      <c r="E53" s="241" t="s">
        <v>97</v>
      </c>
      <c r="F53" s="231" t="s">
        <v>166</v>
      </c>
      <c r="G53" s="225">
        <f t="shared" si="1"/>
        <v>0</v>
      </c>
      <c r="H53" s="226"/>
      <c r="I53" s="258"/>
      <c r="J53" s="225">
        <f t="shared" si="3"/>
        <v>0</v>
      </c>
      <c r="K53" s="226"/>
      <c r="L53" s="258"/>
      <c r="M53" s="259">
        <f aca="true" t="shared" si="51" ref="M53:O53">J53-G53</f>
        <v>0</v>
      </c>
      <c r="N53" s="260">
        <f t="shared" si="51"/>
        <v>0</v>
      </c>
      <c r="O53" s="261">
        <f t="shared" si="51"/>
        <v>0</v>
      </c>
      <c r="P53" s="262"/>
    </row>
    <row r="54" spans="1:16" s="194" customFormat="1" ht="15.75">
      <c r="A54" s="220"/>
      <c r="B54" s="230"/>
      <c r="C54" s="242"/>
      <c r="D54" s="228"/>
      <c r="E54" s="241" t="s">
        <v>99</v>
      </c>
      <c r="F54" s="231" t="s">
        <v>167</v>
      </c>
      <c r="G54" s="225">
        <f t="shared" si="1"/>
        <v>0</v>
      </c>
      <c r="H54" s="226"/>
      <c r="I54" s="258"/>
      <c r="J54" s="225">
        <f t="shared" si="3"/>
        <v>0</v>
      </c>
      <c r="K54" s="226"/>
      <c r="L54" s="258"/>
      <c r="M54" s="259">
        <f aca="true" t="shared" si="52" ref="M54:O54">J54-G54</f>
        <v>0</v>
      </c>
      <c r="N54" s="260">
        <f t="shared" si="52"/>
        <v>0</v>
      </c>
      <c r="O54" s="261">
        <f t="shared" si="52"/>
        <v>0</v>
      </c>
      <c r="P54" s="262"/>
    </row>
    <row r="55" spans="1:16" s="194" customFormat="1" ht="27">
      <c r="A55" s="220"/>
      <c r="B55" s="230"/>
      <c r="C55" s="242"/>
      <c r="D55" s="228"/>
      <c r="E55" s="241" t="s">
        <v>101</v>
      </c>
      <c r="F55" s="231" t="s">
        <v>168</v>
      </c>
      <c r="G55" s="225">
        <f t="shared" si="1"/>
        <v>0</v>
      </c>
      <c r="H55" s="226"/>
      <c r="I55" s="258"/>
      <c r="J55" s="225">
        <f t="shared" si="3"/>
        <v>0</v>
      </c>
      <c r="K55" s="226"/>
      <c r="L55" s="258"/>
      <c r="M55" s="259">
        <f aca="true" t="shared" si="53" ref="M55:O55">J55-G55</f>
        <v>0</v>
      </c>
      <c r="N55" s="260">
        <f t="shared" si="53"/>
        <v>0</v>
      </c>
      <c r="O55" s="261">
        <f t="shared" si="53"/>
        <v>0</v>
      </c>
      <c r="P55" s="262"/>
    </row>
    <row r="56" spans="1:16" s="194" customFormat="1" ht="15.75">
      <c r="A56" s="220"/>
      <c r="B56" s="230"/>
      <c r="C56" s="242"/>
      <c r="D56" s="228"/>
      <c r="E56" s="241" t="s">
        <v>103</v>
      </c>
      <c r="F56" s="231" t="s">
        <v>169</v>
      </c>
      <c r="G56" s="225">
        <f t="shared" si="1"/>
        <v>0</v>
      </c>
      <c r="H56" s="226"/>
      <c r="I56" s="258"/>
      <c r="J56" s="225">
        <f t="shared" si="3"/>
        <v>0</v>
      </c>
      <c r="K56" s="226"/>
      <c r="L56" s="258"/>
      <c r="M56" s="259">
        <f aca="true" t="shared" si="54" ref="M56:O56">J56-G56</f>
        <v>0</v>
      </c>
      <c r="N56" s="260">
        <f t="shared" si="54"/>
        <v>0</v>
      </c>
      <c r="O56" s="261">
        <f t="shared" si="54"/>
        <v>0</v>
      </c>
      <c r="P56" s="262"/>
    </row>
    <row r="57" spans="1:16" s="194" customFormat="1" ht="27">
      <c r="A57" s="220"/>
      <c r="B57" s="230" t="s">
        <v>108</v>
      </c>
      <c r="C57" s="242" t="s">
        <v>170</v>
      </c>
      <c r="D57" s="228"/>
      <c r="E57" s="241" t="s">
        <v>90</v>
      </c>
      <c r="F57" s="231" t="s">
        <v>171</v>
      </c>
      <c r="G57" s="225">
        <f t="shared" si="1"/>
        <v>892523.32</v>
      </c>
      <c r="H57" s="226"/>
      <c r="I57" s="258">
        <v>892523.32</v>
      </c>
      <c r="J57" s="225">
        <f t="shared" si="3"/>
        <v>1162523.32</v>
      </c>
      <c r="K57" s="226"/>
      <c r="L57" s="258">
        <v>1162523.32</v>
      </c>
      <c r="M57" s="259">
        <f aca="true" t="shared" si="55" ref="M57:O57">J57-G57</f>
        <v>270000.0000000001</v>
      </c>
      <c r="N57" s="260">
        <f t="shared" si="55"/>
        <v>0</v>
      </c>
      <c r="O57" s="261">
        <f t="shared" si="55"/>
        <v>270000.0000000001</v>
      </c>
      <c r="P57" s="262"/>
    </row>
    <row r="58" spans="1:16" s="194" customFormat="1" ht="27">
      <c r="A58" s="220"/>
      <c r="B58" s="230"/>
      <c r="C58" s="242"/>
      <c r="D58" s="228"/>
      <c r="E58" s="241" t="s">
        <v>92</v>
      </c>
      <c r="F58" s="231" t="s">
        <v>172</v>
      </c>
      <c r="G58" s="225">
        <f t="shared" si="1"/>
        <v>0</v>
      </c>
      <c r="H58" s="226"/>
      <c r="I58" s="258"/>
      <c r="J58" s="225">
        <f t="shared" si="3"/>
        <v>250000</v>
      </c>
      <c r="K58" s="226"/>
      <c r="L58" s="258">
        <v>250000</v>
      </c>
      <c r="M58" s="259">
        <f aca="true" t="shared" si="56" ref="M58:O58">J58-G58</f>
        <v>250000</v>
      </c>
      <c r="N58" s="260">
        <f t="shared" si="56"/>
        <v>0</v>
      </c>
      <c r="O58" s="261">
        <f t="shared" si="56"/>
        <v>250000</v>
      </c>
      <c r="P58" s="262"/>
    </row>
    <row r="59" spans="1:16" s="194" customFormat="1" ht="27">
      <c r="A59" s="220"/>
      <c r="B59" s="230"/>
      <c r="C59" s="242"/>
      <c r="D59" s="228"/>
      <c r="E59" s="241" t="s">
        <v>123</v>
      </c>
      <c r="F59" s="231" t="s">
        <v>173</v>
      </c>
      <c r="G59" s="225">
        <f t="shared" si="1"/>
        <v>0</v>
      </c>
      <c r="H59" s="226"/>
      <c r="I59" s="258"/>
      <c r="J59" s="225">
        <f t="shared" si="3"/>
        <v>0</v>
      </c>
      <c r="K59" s="226"/>
      <c r="L59" s="258"/>
      <c r="M59" s="259">
        <f aca="true" t="shared" si="57" ref="M59:O59">J59-G59</f>
        <v>0</v>
      </c>
      <c r="N59" s="260">
        <f t="shared" si="57"/>
        <v>0</v>
      </c>
      <c r="O59" s="261">
        <f t="shared" si="57"/>
        <v>0</v>
      </c>
      <c r="P59" s="262"/>
    </row>
    <row r="60" spans="1:16" s="194" customFormat="1" ht="15.75">
      <c r="A60" s="220"/>
      <c r="B60" s="230" t="s">
        <v>123</v>
      </c>
      <c r="C60" s="229" t="s">
        <v>174</v>
      </c>
      <c r="D60" s="228"/>
      <c r="E60" s="241" t="s">
        <v>108</v>
      </c>
      <c r="F60" s="231" t="s">
        <v>174</v>
      </c>
      <c r="G60" s="225">
        <f t="shared" si="1"/>
        <v>0</v>
      </c>
      <c r="H60" s="226"/>
      <c r="I60" s="258"/>
      <c r="J60" s="225">
        <f t="shared" si="3"/>
        <v>0</v>
      </c>
      <c r="K60" s="226"/>
      <c r="L60" s="258"/>
      <c r="M60" s="259">
        <f aca="true" t="shared" si="58" ref="M60:O60">J60-G60</f>
        <v>0</v>
      </c>
      <c r="N60" s="260">
        <f t="shared" si="58"/>
        <v>0</v>
      </c>
      <c r="O60" s="261">
        <f t="shared" si="58"/>
        <v>0</v>
      </c>
      <c r="P60" s="262"/>
    </row>
    <row r="61" spans="1:16" s="194" customFormat="1" ht="15.75">
      <c r="A61" s="220"/>
      <c r="B61" s="241" t="s">
        <v>112</v>
      </c>
      <c r="C61" s="242" t="s">
        <v>175</v>
      </c>
      <c r="D61" s="228"/>
      <c r="E61" s="241" t="s">
        <v>95</v>
      </c>
      <c r="F61" s="231" t="s">
        <v>176</v>
      </c>
      <c r="G61" s="225">
        <f t="shared" si="1"/>
        <v>0</v>
      </c>
      <c r="H61" s="226"/>
      <c r="I61" s="258"/>
      <c r="J61" s="225">
        <f t="shared" si="3"/>
        <v>0</v>
      </c>
      <c r="K61" s="226"/>
      <c r="L61" s="258"/>
      <c r="M61" s="259">
        <f aca="true" t="shared" si="59" ref="M61:O61">J61-G61</f>
        <v>0</v>
      </c>
      <c r="N61" s="260">
        <f t="shared" si="59"/>
        <v>0</v>
      </c>
      <c r="O61" s="261">
        <f t="shared" si="59"/>
        <v>0</v>
      </c>
      <c r="P61" s="262"/>
    </row>
    <row r="62" spans="1:16" s="194" customFormat="1" ht="27">
      <c r="A62" s="220"/>
      <c r="B62" s="241"/>
      <c r="C62" s="242"/>
      <c r="D62" s="228"/>
      <c r="E62" s="241" t="s">
        <v>177</v>
      </c>
      <c r="F62" s="231" t="s">
        <v>178</v>
      </c>
      <c r="G62" s="225">
        <f t="shared" si="1"/>
        <v>0</v>
      </c>
      <c r="H62" s="226"/>
      <c r="I62" s="258"/>
      <c r="J62" s="225">
        <f t="shared" si="3"/>
        <v>0</v>
      </c>
      <c r="K62" s="226"/>
      <c r="L62" s="258"/>
      <c r="M62" s="259">
        <f aca="true" t="shared" si="60" ref="M62:O62">J62-G62</f>
        <v>0</v>
      </c>
      <c r="N62" s="260">
        <f t="shared" si="60"/>
        <v>0</v>
      </c>
      <c r="O62" s="261">
        <f t="shared" si="60"/>
        <v>0</v>
      </c>
      <c r="P62" s="262"/>
    </row>
    <row r="63" spans="1:16" s="194" customFormat="1" ht="27">
      <c r="A63" s="220"/>
      <c r="B63" s="241"/>
      <c r="C63" s="242"/>
      <c r="D63" s="228"/>
      <c r="E63" s="230">
        <v>21</v>
      </c>
      <c r="F63" s="231" t="s">
        <v>179</v>
      </c>
      <c r="G63" s="225">
        <f t="shared" si="1"/>
        <v>0</v>
      </c>
      <c r="H63" s="226"/>
      <c r="I63" s="258"/>
      <c r="J63" s="225">
        <f t="shared" si="3"/>
        <v>0</v>
      </c>
      <c r="K63" s="226"/>
      <c r="L63" s="258"/>
      <c r="M63" s="259">
        <f aca="true" t="shared" si="61" ref="M63:O63">J63-G63</f>
        <v>0</v>
      </c>
      <c r="N63" s="260">
        <f t="shared" si="61"/>
        <v>0</v>
      </c>
      <c r="O63" s="261">
        <f t="shared" si="61"/>
        <v>0</v>
      </c>
      <c r="P63" s="262"/>
    </row>
    <row r="64" spans="1:16" s="194" customFormat="1" ht="27">
      <c r="A64" s="220"/>
      <c r="B64" s="241"/>
      <c r="C64" s="242"/>
      <c r="D64" s="228"/>
      <c r="E64" s="230">
        <v>22</v>
      </c>
      <c r="F64" s="231" t="s">
        <v>180</v>
      </c>
      <c r="G64" s="225">
        <f t="shared" si="1"/>
        <v>0</v>
      </c>
      <c r="H64" s="226"/>
      <c r="I64" s="258"/>
      <c r="J64" s="225">
        <f t="shared" si="3"/>
        <v>0</v>
      </c>
      <c r="K64" s="226"/>
      <c r="L64" s="258"/>
      <c r="M64" s="259">
        <f aca="true" t="shared" si="62" ref="M64:O64">J64-G64</f>
        <v>0</v>
      </c>
      <c r="N64" s="260">
        <f t="shared" si="62"/>
        <v>0</v>
      </c>
      <c r="O64" s="261">
        <f t="shared" si="62"/>
        <v>0</v>
      </c>
      <c r="P64" s="262"/>
    </row>
    <row r="65" spans="1:16" s="194" customFormat="1" ht="27">
      <c r="A65" s="220"/>
      <c r="B65" s="241"/>
      <c r="C65" s="242"/>
      <c r="D65" s="228"/>
      <c r="E65" s="391" t="s">
        <v>112</v>
      </c>
      <c r="F65" s="231" t="s">
        <v>175</v>
      </c>
      <c r="G65" s="225">
        <f t="shared" si="1"/>
        <v>0</v>
      </c>
      <c r="H65" s="226"/>
      <c r="I65" s="258"/>
      <c r="J65" s="225">
        <f t="shared" si="3"/>
        <v>0</v>
      </c>
      <c r="K65" s="226"/>
      <c r="L65" s="258"/>
      <c r="M65" s="259">
        <f aca="true" t="shared" si="63" ref="M65:O65">J65-G65</f>
        <v>0</v>
      </c>
      <c r="N65" s="260">
        <f t="shared" si="63"/>
        <v>0</v>
      </c>
      <c r="O65" s="261">
        <f t="shared" si="63"/>
        <v>0</v>
      </c>
      <c r="P65" s="262"/>
    </row>
    <row r="66" spans="1:16" s="194" customFormat="1" ht="40.5">
      <c r="A66" s="220">
        <v>504</v>
      </c>
      <c r="B66" s="228"/>
      <c r="C66" s="236" t="s">
        <v>181</v>
      </c>
      <c r="D66" s="221">
        <v>309</v>
      </c>
      <c r="E66" s="223"/>
      <c r="F66" s="224" t="s">
        <v>182</v>
      </c>
      <c r="G66" s="225">
        <f t="shared" si="1"/>
        <v>0</v>
      </c>
      <c r="H66" s="226">
        <f aca="true" t="shared" si="64" ref="H66:L66">SUM(H67:H78)</f>
        <v>0</v>
      </c>
      <c r="I66" s="258">
        <f t="shared" si="64"/>
        <v>0</v>
      </c>
      <c r="J66" s="225">
        <f t="shared" si="3"/>
        <v>0</v>
      </c>
      <c r="K66" s="226">
        <f t="shared" si="64"/>
        <v>0</v>
      </c>
      <c r="L66" s="258">
        <f t="shared" si="64"/>
        <v>0</v>
      </c>
      <c r="M66" s="259">
        <f aca="true" t="shared" si="65" ref="M66:O66">J66-G66</f>
        <v>0</v>
      </c>
      <c r="N66" s="260">
        <f t="shared" si="65"/>
        <v>0</v>
      </c>
      <c r="O66" s="261">
        <f t="shared" si="65"/>
        <v>0</v>
      </c>
      <c r="P66" s="262"/>
    </row>
    <row r="67" spans="1:16" s="194" customFormat="1" ht="27">
      <c r="A67" s="220"/>
      <c r="B67" s="240" t="s">
        <v>87</v>
      </c>
      <c r="C67" s="242" t="s">
        <v>162</v>
      </c>
      <c r="D67" s="228"/>
      <c r="E67" s="230" t="s">
        <v>87</v>
      </c>
      <c r="F67" s="231" t="s">
        <v>162</v>
      </c>
      <c r="G67" s="225">
        <f t="shared" si="1"/>
        <v>0</v>
      </c>
      <c r="H67" s="226"/>
      <c r="I67" s="258"/>
      <c r="J67" s="225">
        <f t="shared" si="3"/>
        <v>0</v>
      </c>
      <c r="K67" s="226"/>
      <c r="L67" s="258"/>
      <c r="M67" s="259">
        <f aca="true" t="shared" si="66" ref="M67:O67">J67-G67</f>
        <v>0</v>
      </c>
      <c r="N67" s="260">
        <f t="shared" si="66"/>
        <v>0</v>
      </c>
      <c r="O67" s="261">
        <f t="shared" si="66"/>
        <v>0</v>
      </c>
      <c r="P67" s="262"/>
    </row>
    <row r="68" spans="1:16" s="194" customFormat="1" ht="27">
      <c r="A68" s="220"/>
      <c r="B68" s="390" t="s">
        <v>90</v>
      </c>
      <c r="C68" s="242" t="s">
        <v>163</v>
      </c>
      <c r="D68" s="228"/>
      <c r="E68" s="230" t="s">
        <v>120</v>
      </c>
      <c r="F68" s="231" t="s">
        <v>163</v>
      </c>
      <c r="G68" s="225">
        <f t="shared" si="1"/>
        <v>0</v>
      </c>
      <c r="H68" s="226"/>
      <c r="I68" s="258"/>
      <c r="J68" s="225">
        <f t="shared" si="3"/>
        <v>0</v>
      </c>
      <c r="K68" s="226"/>
      <c r="L68" s="258"/>
      <c r="M68" s="259">
        <f aca="true" t="shared" si="67" ref="M68:O68">J68-G68</f>
        <v>0</v>
      </c>
      <c r="N68" s="260">
        <f t="shared" si="67"/>
        <v>0</v>
      </c>
      <c r="O68" s="261">
        <f t="shared" si="67"/>
        <v>0</v>
      </c>
      <c r="P68" s="262"/>
    </row>
    <row r="69" spans="1:16" s="194" customFormat="1" ht="27">
      <c r="A69" s="220"/>
      <c r="B69" s="230" t="s">
        <v>92</v>
      </c>
      <c r="C69" s="242" t="s">
        <v>164</v>
      </c>
      <c r="D69" s="228"/>
      <c r="E69" s="230" t="s">
        <v>106</v>
      </c>
      <c r="F69" s="231" t="s">
        <v>164</v>
      </c>
      <c r="G69" s="225">
        <f t="shared" si="1"/>
        <v>0</v>
      </c>
      <c r="H69" s="226"/>
      <c r="I69" s="258"/>
      <c r="J69" s="225">
        <f t="shared" si="3"/>
        <v>0</v>
      </c>
      <c r="K69" s="226"/>
      <c r="L69" s="258"/>
      <c r="M69" s="259">
        <f aca="true" t="shared" si="68" ref="M69:O69">J69-G69</f>
        <v>0</v>
      </c>
      <c r="N69" s="260">
        <f t="shared" si="68"/>
        <v>0</v>
      </c>
      <c r="O69" s="261">
        <f t="shared" si="68"/>
        <v>0</v>
      </c>
      <c r="P69" s="262"/>
    </row>
    <row r="70" spans="1:16" s="194" customFormat="1" ht="27">
      <c r="A70" s="220"/>
      <c r="B70" s="230" t="s">
        <v>118</v>
      </c>
      <c r="C70" s="240" t="s">
        <v>170</v>
      </c>
      <c r="D70" s="228"/>
      <c r="E70" s="230" t="s">
        <v>90</v>
      </c>
      <c r="F70" s="231" t="s">
        <v>171</v>
      </c>
      <c r="G70" s="225">
        <f t="shared" si="1"/>
        <v>0</v>
      </c>
      <c r="H70" s="226"/>
      <c r="I70" s="258"/>
      <c r="J70" s="225">
        <f t="shared" si="3"/>
        <v>0</v>
      </c>
      <c r="K70" s="226"/>
      <c r="L70" s="258"/>
      <c r="M70" s="259">
        <f aca="true" t="shared" si="69" ref="M70:O70">J70-G70</f>
        <v>0</v>
      </c>
      <c r="N70" s="260">
        <f t="shared" si="69"/>
        <v>0</v>
      </c>
      <c r="O70" s="261">
        <f t="shared" si="69"/>
        <v>0</v>
      </c>
      <c r="P70" s="262"/>
    </row>
    <row r="71" spans="1:16" s="194" customFormat="1" ht="27">
      <c r="A71" s="220"/>
      <c r="B71" s="230"/>
      <c r="C71" s="240"/>
      <c r="D71" s="228"/>
      <c r="E71" s="230" t="s">
        <v>92</v>
      </c>
      <c r="F71" s="231" t="s">
        <v>172</v>
      </c>
      <c r="G71" s="225">
        <f t="shared" si="1"/>
        <v>0</v>
      </c>
      <c r="H71" s="226"/>
      <c r="I71" s="258"/>
      <c r="J71" s="225">
        <f t="shared" si="3"/>
        <v>0</v>
      </c>
      <c r="K71" s="226"/>
      <c r="L71" s="258"/>
      <c r="M71" s="259">
        <f aca="true" t="shared" si="70" ref="M71:O71">J71-G71</f>
        <v>0</v>
      </c>
      <c r="N71" s="260">
        <f t="shared" si="70"/>
        <v>0</v>
      </c>
      <c r="O71" s="261">
        <f t="shared" si="70"/>
        <v>0</v>
      </c>
      <c r="P71" s="262"/>
    </row>
    <row r="72" spans="1:16" s="194" customFormat="1" ht="27">
      <c r="A72" s="220"/>
      <c r="B72" s="230"/>
      <c r="C72" s="240"/>
      <c r="D72" s="228"/>
      <c r="E72" s="230" t="s">
        <v>123</v>
      </c>
      <c r="F72" s="231" t="s">
        <v>173</v>
      </c>
      <c r="G72" s="225">
        <f aca="true" t="shared" si="71" ref="G72:G135">H72+I72</f>
        <v>0</v>
      </c>
      <c r="H72" s="226"/>
      <c r="I72" s="258"/>
      <c r="J72" s="225">
        <f aca="true" t="shared" si="72" ref="J72:J135">K72+L72</f>
        <v>0</v>
      </c>
      <c r="K72" s="226"/>
      <c r="L72" s="258"/>
      <c r="M72" s="259">
        <f aca="true" t="shared" si="73" ref="M72:O72">J72-G72</f>
        <v>0</v>
      </c>
      <c r="N72" s="260">
        <f t="shared" si="73"/>
        <v>0</v>
      </c>
      <c r="O72" s="261">
        <f t="shared" si="73"/>
        <v>0</v>
      </c>
      <c r="P72" s="262"/>
    </row>
    <row r="73" spans="1:16" s="194" customFormat="1" ht="15.75">
      <c r="A73" s="220"/>
      <c r="B73" s="230" t="s">
        <v>120</v>
      </c>
      <c r="C73" s="229" t="s">
        <v>174</v>
      </c>
      <c r="D73" s="228"/>
      <c r="E73" s="230" t="s">
        <v>108</v>
      </c>
      <c r="F73" s="231" t="s">
        <v>174</v>
      </c>
      <c r="G73" s="225">
        <f t="shared" si="71"/>
        <v>0</v>
      </c>
      <c r="H73" s="226"/>
      <c r="I73" s="258"/>
      <c r="J73" s="225">
        <f t="shared" si="72"/>
        <v>0</v>
      </c>
      <c r="K73" s="226"/>
      <c r="L73" s="258"/>
      <c r="M73" s="259">
        <f aca="true" t="shared" si="74" ref="M73:O73">J73-G73</f>
        <v>0</v>
      </c>
      <c r="N73" s="260">
        <f t="shared" si="74"/>
        <v>0</v>
      </c>
      <c r="O73" s="261">
        <f t="shared" si="74"/>
        <v>0</v>
      </c>
      <c r="P73" s="262"/>
    </row>
    <row r="74" spans="1:16" s="194" customFormat="1" ht="15.75">
      <c r="A74" s="220"/>
      <c r="B74" s="241" t="s">
        <v>112</v>
      </c>
      <c r="C74" s="240" t="s">
        <v>175</v>
      </c>
      <c r="D74" s="228"/>
      <c r="E74" s="230" t="s">
        <v>95</v>
      </c>
      <c r="F74" s="231" t="s">
        <v>176</v>
      </c>
      <c r="G74" s="225">
        <f t="shared" si="71"/>
        <v>0</v>
      </c>
      <c r="H74" s="226"/>
      <c r="I74" s="258"/>
      <c r="J74" s="225">
        <f t="shared" si="72"/>
        <v>0</v>
      </c>
      <c r="K74" s="226"/>
      <c r="L74" s="258"/>
      <c r="M74" s="259">
        <f aca="true" t="shared" si="75" ref="M74:O74">J74-G74</f>
        <v>0</v>
      </c>
      <c r="N74" s="260">
        <f t="shared" si="75"/>
        <v>0</v>
      </c>
      <c r="O74" s="261">
        <f t="shared" si="75"/>
        <v>0</v>
      </c>
      <c r="P74" s="262"/>
    </row>
    <row r="75" spans="1:16" s="194" customFormat="1" ht="27">
      <c r="A75" s="220"/>
      <c r="B75" s="241"/>
      <c r="C75" s="240"/>
      <c r="D75" s="228"/>
      <c r="E75" s="230" t="s">
        <v>177</v>
      </c>
      <c r="F75" s="231" t="s">
        <v>178</v>
      </c>
      <c r="G75" s="225">
        <f t="shared" si="71"/>
        <v>0</v>
      </c>
      <c r="H75" s="226"/>
      <c r="I75" s="258"/>
      <c r="J75" s="225">
        <f t="shared" si="72"/>
        <v>0</v>
      </c>
      <c r="K75" s="226"/>
      <c r="L75" s="258"/>
      <c r="M75" s="259">
        <f aca="true" t="shared" si="76" ref="M75:O75">J75-G75</f>
        <v>0</v>
      </c>
      <c r="N75" s="260">
        <f t="shared" si="76"/>
        <v>0</v>
      </c>
      <c r="O75" s="261">
        <f t="shared" si="76"/>
        <v>0</v>
      </c>
      <c r="P75" s="262"/>
    </row>
    <row r="76" spans="1:16" s="194" customFormat="1" ht="27">
      <c r="A76" s="220"/>
      <c r="B76" s="241"/>
      <c r="C76" s="240"/>
      <c r="D76" s="228"/>
      <c r="E76" s="230">
        <v>21</v>
      </c>
      <c r="F76" s="231" t="s">
        <v>179</v>
      </c>
      <c r="G76" s="225">
        <f t="shared" si="71"/>
        <v>0</v>
      </c>
      <c r="H76" s="226"/>
      <c r="I76" s="258"/>
      <c r="J76" s="225">
        <f t="shared" si="72"/>
        <v>0</v>
      </c>
      <c r="K76" s="226"/>
      <c r="L76" s="258"/>
      <c r="M76" s="259">
        <f aca="true" t="shared" si="77" ref="M76:O76">J76-G76</f>
        <v>0</v>
      </c>
      <c r="N76" s="260">
        <f t="shared" si="77"/>
        <v>0</v>
      </c>
      <c r="O76" s="261">
        <f t="shared" si="77"/>
        <v>0</v>
      </c>
      <c r="P76" s="262"/>
    </row>
    <row r="77" spans="1:16" s="194" customFormat="1" ht="27">
      <c r="A77" s="220"/>
      <c r="B77" s="241"/>
      <c r="C77" s="240"/>
      <c r="D77" s="228"/>
      <c r="E77" s="230">
        <v>22</v>
      </c>
      <c r="F77" s="231" t="s">
        <v>180</v>
      </c>
      <c r="G77" s="225">
        <f t="shared" si="71"/>
        <v>0</v>
      </c>
      <c r="H77" s="226"/>
      <c r="I77" s="258"/>
      <c r="J77" s="225">
        <f t="shared" si="72"/>
        <v>0</v>
      </c>
      <c r="K77" s="226"/>
      <c r="L77" s="258"/>
      <c r="M77" s="259">
        <f aca="true" t="shared" si="78" ref="M77:O77">J77-G77</f>
        <v>0</v>
      </c>
      <c r="N77" s="260">
        <f t="shared" si="78"/>
        <v>0</v>
      </c>
      <c r="O77" s="261">
        <f t="shared" si="78"/>
        <v>0</v>
      </c>
      <c r="P77" s="262"/>
    </row>
    <row r="78" spans="1:16" s="194" customFormat="1" ht="27">
      <c r="A78" s="220"/>
      <c r="B78" s="241"/>
      <c r="C78" s="240"/>
      <c r="D78" s="228"/>
      <c r="E78" s="391" t="s">
        <v>112</v>
      </c>
      <c r="F78" s="231" t="s">
        <v>183</v>
      </c>
      <c r="G78" s="225">
        <f t="shared" si="71"/>
        <v>0</v>
      </c>
      <c r="H78" s="226"/>
      <c r="I78" s="258"/>
      <c r="J78" s="225">
        <f t="shared" si="72"/>
        <v>0</v>
      </c>
      <c r="K78" s="226"/>
      <c r="L78" s="258"/>
      <c r="M78" s="259">
        <f aca="true" t="shared" si="79" ref="M78:O78">J78-G78</f>
        <v>0</v>
      </c>
      <c r="N78" s="260">
        <f t="shared" si="79"/>
        <v>0</v>
      </c>
      <c r="O78" s="261">
        <f t="shared" si="79"/>
        <v>0</v>
      </c>
      <c r="P78" s="262"/>
    </row>
    <row r="79" spans="1:16" s="194" customFormat="1" ht="40.5">
      <c r="A79" s="220">
        <v>505</v>
      </c>
      <c r="B79" s="228"/>
      <c r="C79" s="222" t="s">
        <v>184</v>
      </c>
      <c r="D79" s="228"/>
      <c r="E79" s="230"/>
      <c r="F79" s="231"/>
      <c r="G79" s="225">
        <f t="shared" si="71"/>
        <v>0</v>
      </c>
      <c r="H79" s="226">
        <f aca="true" t="shared" si="80" ref="H79:L79">SUM(H80,H94,H122)</f>
        <v>0</v>
      </c>
      <c r="I79" s="258">
        <f t="shared" si="80"/>
        <v>0</v>
      </c>
      <c r="J79" s="225">
        <f t="shared" si="72"/>
        <v>0</v>
      </c>
      <c r="K79" s="226">
        <f t="shared" si="80"/>
        <v>0</v>
      </c>
      <c r="L79" s="258">
        <f t="shared" si="80"/>
        <v>0</v>
      </c>
      <c r="M79" s="259">
        <f aca="true" t="shared" si="81" ref="M79:O79">J79-G79</f>
        <v>0</v>
      </c>
      <c r="N79" s="260">
        <f t="shared" si="81"/>
        <v>0</v>
      </c>
      <c r="O79" s="261">
        <f t="shared" si="81"/>
        <v>0</v>
      </c>
      <c r="P79" s="262"/>
    </row>
    <row r="80" spans="1:16" s="194" customFormat="1" ht="27">
      <c r="A80" s="227"/>
      <c r="B80" s="392" t="s">
        <v>87</v>
      </c>
      <c r="C80" s="229" t="s">
        <v>185</v>
      </c>
      <c r="D80" s="221">
        <v>301</v>
      </c>
      <c r="E80" s="230"/>
      <c r="F80" s="224" t="s">
        <v>86</v>
      </c>
      <c r="G80" s="225">
        <f t="shared" si="71"/>
        <v>0</v>
      </c>
      <c r="H80" s="226">
        <f aca="true" t="shared" si="82" ref="H80:L80">SUM(H81:H93)</f>
        <v>0</v>
      </c>
      <c r="I80" s="258">
        <f t="shared" si="82"/>
        <v>0</v>
      </c>
      <c r="J80" s="225">
        <f t="shared" si="72"/>
        <v>0</v>
      </c>
      <c r="K80" s="226">
        <f t="shared" si="82"/>
        <v>0</v>
      </c>
      <c r="L80" s="258">
        <f t="shared" si="82"/>
        <v>0</v>
      </c>
      <c r="M80" s="259">
        <f aca="true" t="shared" si="83" ref="M80:O80">J80-G80</f>
        <v>0</v>
      </c>
      <c r="N80" s="260">
        <f t="shared" si="83"/>
        <v>0</v>
      </c>
      <c r="O80" s="261">
        <f t="shared" si="83"/>
        <v>0</v>
      </c>
      <c r="P80" s="262"/>
    </row>
    <row r="81" spans="1:16" s="194" customFormat="1" ht="15.75">
      <c r="A81" s="227"/>
      <c r="B81" s="228"/>
      <c r="C81" s="229"/>
      <c r="D81" s="221"/>
      <c r="E81" s="228" t="s">
        <v>87</v>
      </c>
      <c r="F81" s="231" t="s">
        <v>89</v>
      </c>
      <c r="G81" s="225">
        <f t="shared" si="71"/>
        <v>0</v>
      </c>
      <c r="H81" s="226"/>
      <c r="I81" s="258"/>
      <c r="J81" s="225">
        <f t="shared" si="72"/>
        <v>0</v>
      </c>
      <c r="K81" s="226"/>
      <c r="L81" s="258"/>
      <c r="M81" s="259">
        <f aca="true" t="shared" si="84" ref="M81:O81">J81-G81</f>
        <v>0</v>
      </c>
      <c r="N81" s="260">
        <f t="shared" si="84"/>
        <v>0</v>
      </c>
      <c r="O81" s="261">
        <f t="shared" si="84"/>
        <v>0</v>
      </c>
      <c r="P81" s="263"/>
    </row>
    <row r="82" spans="1:16" s="194" customFormat="1" ht="15.75">
      <c r="A82" s="227"/>
      <c r="B82" s="228"/>
      <c r="C82" s="229"/>
      <c r="D82" s="221"/>
      <c r="E82" s="228" t="s">
        <v>90</v>
      </c>
      <c r="F82" s="231" t="s">
        <v>91</v>
      </c>
      <c r="G82" s="225">
        <f t="shared" si="71"/>
        <v>0</v>
      </c>
      <c r="H82" s="226"/>
      <c r="I82" s="258"/>
      <c r="J82" s="225">
        <f t="shared" si="72"/>
        <v>0</v>
      </c>
      <c r="K82" s="226"/>
      <c r="L82" s="258"/>
      <c r="M82" s="259">
        <f aca="true" t="shared" si="85" ref="M82:O82">J82-G82</f>
        <v>0</v>
      </c>
      <c r="N82" s="260">
        <f t="shared" si="85"/>
        <v>0</v>
      </c>
      <c r="O82" s="261">
        <f t="shared" si="85"/>
        <v>0</v>
      </c>
      <c r="P82" s="262"/>
    </row>
    <row r="83" spans="1:16" s="194" customFormat="1" ht="15.75">
      <c r="A83" s="227"/>
      <c r="B83" s="228"/>
      <c r="C83" s="229"/>
      <c r="D83" s="221"/>
      <c r="E83" s="228" t="s">
        <v>92</v>
      </c>
      <c r="F83" s="231" t="s">
        <v>93</v>
      </c>
      <c r="G83" s="225">
        <f t="shared" si="71"/>
        <v>0</v>
      </c>
      <c r="H83" s="226"/>
      <c r="I83" s="258"/>
      <c r="J83" s="225">
        <f t="shared" si="72"/>
        <v>0</v>
      </c>
      <c r="K83" s="226"/>
      <c r="L83" s="258"/>
      <c r="M83" s="259">
        <f aca="true" t="shared" si="86" ref="M83:O83">J83-G83</f>
        <v>0</v>
      </c>
      <c r="N83" s="260">
        <f t="shared" si="86"/>
        <v>0</v>
      </c>
      <c r="O83" s="261">
        <f t="shared" si="86"/>
        <v>0</v>
      </c>
      <c r="P83" s="262"/>
    </row>
    <row r="84" spans="1:16" s="194" customFormat="1" ht="15.75">
      <c r="A84" s="227"/>
      <c r="B84" s="228"/>
      <c r="C84" s="229"/>
      <c r="D84" s="221"/>
      <c r="E84" s="230" t="s">
        <v>108</v>
      </c>
      <c r="F84" s="231" t="s">
        <v>109</v>
      </c>
      <c r="G84" s="225">
        <f t="shared" si="71"/>
        <v>0</v>
      </c>
      <c r="H84" s="226"/>
      <c r="I84" s="258"/>
      <c r="J84" s="225">
        <f t="shared" si="72"/>
        <v>0</v>
      </c>
      <c r="K84" s="226"/>
      <c r="L84" s="258"/>
      <c r="M84" s="259">
        <f aca="true" t="shared" si="87" ref="M84:O84">J84-G84</f>
        <v>0</v>
      </c>
      <c r="N84" s="260">
        <f t="shared" si="87"/>
        <v>0</v>
      </c>
      <c r="O84" s="261">
        <f t="shared" si="87"/>
        <v>0</v>
      </c>
      <c r="P84" s="263"/>
    </row>
    <row r="85" spans="1:16" s="194" customFormat="1" ht="15.75">
      <c r="A85" s="227"/>
      <c r="B85" s="228"/>
      <c r="C85" s="229"/>
      <c r="D85" s="221"/>
      <c r="E85" s="230" t="s">
        <v>123</v>
      </c>
      <c r="F85" s="231" t="s">
        <v>186</v>
      </c>
      <c r="G85" s="225">
        <f t="shared" si="71"/>
        <v>0</v>
      </c>
      <c r="H85" s="226"/>
      <c r="I85" s="258"/>
      <c r="J85" s="225">
        <f t="shared" si="72"/>
        <v>0</v>
      </c>
      <c r="K85" s="226"/>
      <c r="L85" s="258"/>
      <c r="M85" s="259">
        <f aca="true" t="shared" si="88" ref="M85:O85">J85-G85</f>
        <v>0</v>
      </c>
      <c r="N85" s="260">
        <f t="shared" si="88"/>
        <v>0</v>
      </c>
      <c r="O85" s="261">
        <f t="shared" si="88"/>
        <v>0</v>
      </c>
      <c r="P85" s="262"/>
    </row>
    <row r="86" spans="1:16" s="194" customFormat="1" ht="40.5">
      <c r="A86" s="227"/>
      <c r="B86" s="228"/>
      <c r="C86" s="229"/>
      <c r="D86" s="221"/>
      <c r="E86" s="230" t="s">
        <v>95</v>
      </c>
      <c r="F86" s="231" t="s">
        <v>96</v>
      </c>
      <c r="G86" s="225">
        <f t="shared" si="71"/>
        <v>0</v>
      </c>
      <c r="H86" s="226"/>
      <c r="I86" s="258"/>
      <c r="J86" s="225">
        <f t="shared" si="72"/>
        <v>0</v>
      </c>
      <c r="K86" s="226"/>
      <c r="L86" s="258"/>
      <c r="M86" s="259">
        <f aca="true" t="shared" si="89" ref="M86:O86">J86-G86</f>
        <v>0</v>
      </c>
      <c r="N86" s="260">
        <f t="shared" si="89"/>
        <v>0</v>
      </c>
      <c r="O86" s="261">
        <f t="shared" si="89"/>
        <v>0</v>
      </c>
      <c r="P86" s="262"/>
    </row>
    <row r="87" spans="1:16" s="194" customFormat="1" ht="27">
      <c r="A87" s="227"/>
      <c r="B87" s="228"/>
      <c r="C87" s="229"/>
      <c r="D87" s="221"/>
      <c r="E87" s="230" t="s">
        <v>97</v>
      </c>
      <c r="F87" s="231" t="s">
        <v>98</v>
      </c>
      <c r="G87" s="225">
        <f t="shared" si="71"/>
        <v>0</v>
      </c>
      <c r="H87" s="226"/>
      <c r="I87" s="258"/>
      <c r="J87" s="225">
        <f t="shared" si="72"/>
        <v>0</v>
      </c>
      <c r="K87" s="226"/>
      <c r="L87" s="258"/>
      <c r="M87" s="259">
        <f aca="true" t="shared" si="90" ref="M87:O87">J87-G87</f>
        <v>0</v>
      </c>
      <c r="N87" s="260">
        <f t="shared" si="90"/>
        <v>0</v>
      </c>
      <c r="O87" s="261">
        <f t="shared" si="90"/>
        <v>0</v>
      </c>
      <c r="P87" s="262"/>
    </row>
    <row r="88" spans="1:16" s="194" customFormat="1" ht="40.5">
      <c r="A88" s="227"/>
      <c r="B88" s="228"/>
      <c r="C88" s="229"/>
      <c r="D88" s="221"/>
      <c r="E88" s="230">
        <v>10</v>
      </c>
      <c r="F88" s="231" t="s">
        <v>100</v>
      </c>
      <c r="G88" s="225">
        <f t="shared" si="71"/>
        <v>0</v>
      </c>
      <c r="H88" s="226"/>
      <c r="I88" s="258"/>
      <c r="J88" s="225">
        <f t="shared" si="72"/>
        <v>0</v>
      </c>
      <c r="K88" s="226"/>
      <c r="L88" s="258"/>
      <c r="M88" s="259">
        <f aca="true" t="shared" si="91" ref="M88:O88">J88-G88</f>
        <v>0</v>
      </c>
      <c r="N88" s="260">
        <f t="shared" si="91"/>
        <v>0</v>
      </c>
      <c r="O88" s="261">
        <f t="shared" si="91"/>
        <v>0</v>
      </c>
      <c r="P88" s="262"/>
    </row>
    <row r="89" spans="1:16" s="194" customFormat="1" ht="27">
      <c r="A89" s="227"/>
      <c r="B89" s="228"/>
      <c r="C89" s="229"/>
      <c r="D89" s="221"/>
      <c r="E89" s="230" t="s">
        <v>101</v>
      </c>
      <c r="F89" s="231" t="s">
        <v>102</v>
      </c>
      <c r="G89" s="225">
        <f t="shared" si="71"/>
        <v>0</v>
      </c>
      <c r="H89" s="226"/>
      <c r="I89" s="258"/>
      <c r="J89" s="225">
        <f t="shared" si="72"/>
        <v>0</v>
      </c>
      <c r="K89" s="226"/>
      <c r="L89" s="258"/>
      <c r="M89" s="259">
        <f aca="true" t="shared" si="92" ref="M89:O89">J89-G89</f>
        <v>0</v>
      </c>
      <c r="N89" s="260">
        <f t="shared" si="92"/>
        <v>0</v>
      </c>
      <c r="O89" s="261">
        <f t="shared" si="92"/>
        <v>0</v>
      </c>
      <c r="P89" s="262"/>
    </row>
    <row r="90" spans="1:16" s="194" customFormat="1" ht="27">
      <c r="A90" s="227"/>
      <c r="B90" s="228"/>
      <c r="C90" s="229"/>
      <c r="D90" s="221"/>
      <c r="E90" s="230" t="s">
        <v>103</v>
      </c>
      <c r="F90" s="231" t="s">
        <v>104</v>
      </c>
      <c r="G90" s="225">
        <f t="shared" si="71"/>
        <v>0</v>
      </c>
      <c r="H90" s="226"/>
      <c r="I90" s="258"/>
      <c r="J90" s="225">
        <f t="shared" si="72"/>
        <v>0</v>
      </c>
      <c r="K90" s="226"/>
      <c r="L90" s="258"/>
      <c r="M90" s="259">
        <f aca="true" t="shared" si="93" ref="M90:O90">J90-G90</f>
        <v>0</v>
      </c>
      <c r="N90" s="260">
        <f t="shared" si="93"/>
        <v>0</v>
      </c>
      <c r="O90" s="261">
        <f t="shared" si="93"/>
        <v>0</v>
      </c>
      <c r="P90" s="262"/>
    </row>
    <row r="91" spans="1:16" s="194" customFormat="1" ht="15.75">
      <c r="A91" s="227"/>
      <c r="B91" s="228"/>
      <c r="C91" s="229"/>
      <c r="D91" s="221"/>
      <c r="E91" s="228">
        <v>13</v>
      </c>
      <c r="F91" s="231" t="s">
        <v>105</v>
      </c>
      <c r="G91" s="225">
        <f t="shared" si="71"/>
        <v>0</v>
      </c>
      <c r="H91" s="226"/>
      <c r="I91" s="258"/>
      <c r="J91" s="225">
        <f t="shared" si="72"/>
        <v>0</v>
      </c>
      <c r="K91" s="226"/>
      <c r="L91" s="258"/>
      <c r="M91" s="259">
        <f aca="true" t="shared" si="94" ref="M91:O91">J91-G91</f>
        <v>0</v>
      </c>
      <c r="N91" s="260">
        <f t="shared" si="94"/>
        <v>0</v>
      </c>
      <c r="O91" s="261">
        <f t="shared" si="94"/>
        <v>0</v>
      </c>
      <c r="P91" s="262"/>
    </row>
    <row r="92" spans="1:16" s="194" customFormat="1" ht="15.75">
      <c r="A92" s="227"/>
      <c r="B92" s="228"/>
      <c r="C92" s="229"/>
      <c r="D92" s="221"/>
      <c r="E92" s="228">
        <v>14</v>
      </c>
      <c r="F92" s="231" t="s">
        <v>111</v>
      </c>
      <c r="G92" s="225">
        <f t="shared" si="71"/>
        <v>0</v>
      </c>
      <c r="H92" s="226"/>
      <c r="I92" s="258"/>
      <c r="J92" s="225">
        <f t="shared" si="72"/>
        <v>0</v>
      </c>
      <c r="K92" s="226"/>
      <c r="L92" s="258"/>
      <c r="M92" s="259">
        <f aca="true" t="shared" si="95" ref="M92:O92">J92-G92</f>
        <v>0</v>
      </c>
      <c r="N92" s="260">
        <f t="shared" si="95"/>
        <v>0</v>
      </c>
      <c r="O92" s="261">
        <f t="shared" si="95"/>
        <v>0</v>
      </c>
      <c r="P92" s="262"/>
    </row>
    <row r="93" spans="1:16" s="194" customFormat="1" ht="27">
      <c r="A93" s="227"/>
      <c r="B93" s="228"/>
      <c r="C93" s="229"/>
      <c r="D93" s="221"/>
      <c r="E93" s="228" t="s">
        <v>112</v>
      </c>
      <c r="F93" s="231" t="s">
        <v>107</v>
      </c>
      <c r="G93" s="225">
        <f t="shared" si="71"/>
        <v>0</v>
      </c>
      <c r="H93" s="226"/>
      <c r="I93" s="258"/>
      <c r="J93" s="225">
        <f t="shared" si="72"/>
        <v>0</v>
      </c>
      <c r="K93" s="226"/>
      <c r="L93" s="258"/>
      <c r="M93" s="259">
        <f aca="true" t="shared" si="96" ref="M93:O93">J93-G93</f>
        <v>0</v>
      </c>
      <c r="N93" s="260">
        <f t="shared" si="96"/>
        <v>0</v>
      </c>
      <c r="O93" s="261">
        <f t="shared" si="96"/>
        <v>0</v>
      </c>
      <c r="P93" s="262"/>
    </row>
    <row r="94" spans="1:16" s="194" customFormat="1" ht="27">
      <c r="A94" s="227"/>
      <c r="B94" s="392" t="s">
        <v>90</v>
      </c>
      <c r="C94" s="229" t="s">
        <v>187</v>
      </c>
      <c r="D94" s="221">
        <v>302</v>
      </c>
      <c r="E94" s="230"/>
      <c r="F94" s="238" t="s">
        <v>114</v>
      </c>
      <c r="G94" s="225">
        <f t="shared" si="71"/>
        <v>0</v>
      </c>
      <c r="H94" s="226">
        <f>SUM(H95:H121)</f>
        <v>0</v>
      </c>
      <c r="I94" s="258">
        <v>0</v>
      </c>
      <c r="J94" s="225">
        <f t="shared" si="72"/>
        <v>0</v>
      </c>
      <c r="K94" s="226">
        <f>SUM(K95:K121)</f>
        <v>0</v>
      </c>
      <c r="L94" s="258">
        <v>0</v>
      </c>
      <c r="M94" s="259">
        <f aca="true" t="shared" si="97" ref="M94:O94">J94-G94</f>
        <v>0</v>
      </c>
      <c r="N94" s="260">
        <f t="shared" si="97"/>
        <v>0</v>
      </c>
      <c r="O94" s="261">
        <f t="shared" si="97"/>
        <v>0</v>
      </c>
      <c r="P94" s="262"/>
    </row>
    <row r="95" spans="1:16" s="194" customFormat="1" ht="15.75">
      <c r="A95" s="227"/>
      <c r="B95" s="228"/>
      <c r="C95" s="229"/>
      <c r="D95" s="221"/>
      <c r="E95" s="228" t="s">
        <v>87</v>
      </c>
      <c r="F95" s="231" t="s">
        <v>116</v>
      </c>
      <c r="G95" s="225">
        <f t="shared" si="71"/>
        <v>0</v>
      </c>
      <c r="H95" s="226"/>
      <c r="I95" s="265"/>
      <c r="J95" s="225">
        <f t="shared" si="72"/>
        <v>0</v>
      </c>
      <c r="K95" s="226"/>
      <c r="L95" s="265"/>
      <c r="M95" s="259">
        <f aca="true" t="shared" si="98" ref="M95:O95">J95-G95</f>
        <v>0</v>
      </c>
      <c r="N95" s="260">
        <f t="shared" si="98"/>
        <v>0</v>
      </c>
      <c r="O95" s="261">
        <f t="shared" si="98"/>
        <v>0</v>
      </c>
      <c r="P95" s="262"/>
    </row>
    <row r="96" spans="1:16" s="194" customFormat="1" ht="15.75">
      <c r="A96" s="227"/>
      <c r="B96" s="228"/>
      <c r="C96" s="229"/>
      <c r="D96" s="221"/>
      <c r="E96" s="228" t="s">
        <v>90</v>
      </c>
      <c r="F96" s="231" t="s">
        <v>117</v>
      </c>
      <c r="G96" s="225">
        <f t="shared" si="71"/>
        <v>0</v>
      </c>
      <c r="H96" s="226"/>
      <c r="I96" s="265"/>
      <c r="J96" s="225">
        <f t="shared" si="72"/>
        <v>0</v>
      </c>
      <c r="K96" s="226"/>
      <c r="L96" s="265"/>
      <c r="M96" s="259">
        <f aca="true" t="shared" si="99" ref="M96:O96">J96-G96</f>
        <v>0</v>
      </c>
      <c r="N96" s="260">
        <f t="shared" si="99"/>
        <v>0</v>
      </c>
      <c r="O96" s="261">
        <f t="shared" si="99"/>
        <v>0</v>
      </c>
      <c r="P96" s="262"/>
    </row>
    <row r="97" spans="1:16" s="194" customFormat="1" ht="15.75">
      <c r="A97" s="227"/>
      <c r="B97" s="228"/>
      <c r="C97" s="229"/>
      <c r="D97" s="221"/>
      <c r="E97" s="228" t="s">
        <v>92</v>
      </c>
      <c r="F97" s="231" t="s">
        <v>149</v>
      </c>
      <c r="G97" s="225">
        <f t="shared" si="71"/>
        <v>0</v>
      </c>
      <c r="H97" s="226"/>
      <c r="I97" s="265"/>
      <c r="J97" s="225">
        <f t="shared" si="72"/>
        <v>0</v>
      </c>
      <c r="K97" s="226"/>
      <c r="L97" s="265"/>
      <c r="M97" s="259">
        <f aca="true" t="shared" si="100" ref="M97:O97">J97-G97</f>
        <v>0</v>
      </c>
      <c r="N97" s="260">
        <f t="shared" si="100"/>
        <v>0</v>
      </c>
      <c r="O97" s="261">
        <f t="shared" si="100"/>
        <v>0</v>
      </c>
      <c r="P97" s="262"/>
    </row>
    <row r="98" spans="1:16" s="194" customFormat="1" ht="15.75">
      <c r="A98" s="227"/>
      <c r="B98" s="228"/>
      <c r="C98" s="229"/>
      <c r="D98" s="221"/>
      <c r="E98" s="228" t="s">
        <v>118</v>
      </c>
      <c r="F98" s="231" t="s">
        <v>119</v>
      </c>
      <c r="G98" s="225">
        <f t="shared" si="71"/>
        <v>0</v>
      </c>
      <c r="H98" s="226"/>
      <c r="I98" s="258"/>
      <c r="J98" s="225">
        <f t="shared" si="72"/>
        <v>0</v>
      </c>
      <c r="K98" s="226"/>
      <c r="L98" s="258"/>
      <c r="M98" s="259">
        <f aca="true" t="shared" si="101" ref="M98:O98">J98-G98</f>
        <v>0</v>
      </c>
      <c r="N98" s="260">
        <f t="shared" si="101"/>
        <v>0</v>
      </c>
      <c r="O98" s="261">
        <f t="shared" si="101"/>
        <v>0</v>
      </c>
      <c r="P98" s="262"/>
    </row>
    <row r="99" spans="1:16" s="194" customFormat="1" ht="15.75">
      <c r="A99" s="227"/>
      <c r="B99" s="228"/>
      <c r="C99" s="229"/>
      <c r="D99" s="221"/>
      <c r="E99" s="228" t="s">
        <v>120</v>
      </c>
      <c r="F99" s="231" t="s">
        <v>121</v>
      </c>
      <c r="G99" s="225">
        <f t="shared" si="71"/>
        <v>0</v>
      </c>
      <c r="H99" s="226"/>
      <c r="I99" s="258"/>
      <c r="J99" s="225">
        <f t="shared" si="72"/>
        <v>0</v>
      </c>
      <c r="K99" s="226"/>
      <c r="L99" s="258"/>
      <c r="M99" s="259">
        <f aca="true" t="shared" si="102" ref="M99:O99">J99-G99</f>
        <v>0</v>
      </c>
      <c r="N99" s="260">
        <f t="shared" si="102"/>
        <v>0</v>
      </c>
      <c r="O99" s="261">
        <f t="shared" si="102"/>
        <v>0</v>
      </c>
      <c r="P99" s="262"/>
    </row>
    <row r="100" spans="1:16" s="194" customFormat="1" ht="15.75">
      <c r="A100" s="227"/>
      <c r="B100" s="228"/>
      <c r="C100" s="229"/>
      <c r="D100" s="221"/>
      <c r="E100" s="228" t="s">
        <v>108</v>
      </c>
      <c r="F100" s="231" t="s">
        <v>122</v>
      </c>
      <c r="G100" s="225">
        <f t="shared" si="71"/>
        <v>0</v>
      </c>
      <c r="H100" s="226"/>
      <c r="I100" s="258"/>
      <c r="J100" s="225">
        <f t="shared" si="72"/>
        <v>0</v>
      </c>
      <c r="K100" s="226"/>
      <c r="L100" s="258"/>
      <c r="M100" s="259">
        <f aca="true" t="shared" si="103" ref="M100:O100">J100-G100</f>
        <v>0</v>
      </c>
      <c r="N100" s="260">
        <f t="shared" si="103"/>
        <v>0</v>
      </c>
      <c r="O100" s="261">
        <f t="shared" si="103"/>
        <v>0</v>
      </c>
      <c r="P100" s="262"/>
    </row>
    <row r="101" spans="1:16" s="194" customFormat="1" ht="15.75">
      <c r="A101" s="227"/>
      <c r="B101" s="228"/>
      <c r="C101" s="229"/>
      <c r="D101" s="221"/>
      <c r="E101" s="228" t="s">
        <v>123</v>
      </c>
      <c r="F101" s="231" t="s">
        <v>124</v>
      </c>
      <c r="G101" s="225">
        <f t="shared" si="71"/>
        <v>0</v>
      </c>
      <c r="H101" s="226"/>
      <c r="I101" s="258"/>
      <c r="J101" s="225">
        <f t="shared" si="72"/>
        <v>0</v>
      </c>
      <c r="K101" s="226"/>
      <c r="L101" s="258"/>
      <c r="M101" s="259">
        <f aca="true" t="shared" si="104" ref="M101:O101">J101-G101</f>
        <v>0</v>
      </c>
      <c r="N101" s="260">
        <f t="shared" si="104"/>
        <v>0</v>
      </c>
      <c r="O101" s="261">
        <f t="shared" si="104"/>
        <v>0</v>
      </c>
      <c r="P101" s="262"/>
    </row>
    <row r="102" spans="1:16" s="194" customFormat="1" ht="15.75">
      <c r="A102" s="227"/>
      <c r="B102" s="228"/>
      <c r="C102" s="229"/>
      <c r="D102" s="221"/>
      <c r="E102" s="228" t="s">
        <v>95</v>
      </c>
      <c r="F102" s="231" t="s">
        <v>125</v>
      </c>
      <c r="G102" s="225">
        <f t="shared" si="71"/>
        <v>0</v>
      </c>
      <c r="H102" s="226"/>
      <c r="I102" s="258"/>
      <c r="J102" s="225">
        <f t="shared" si="72"/>
        <v>0</v>
      </c>
      <c r="K102" s="226"/>
      <c r="L102" s="258"/>
      <c r="M102" s="259">
        <f aca="true" t="shared" si="105" ref="M102:O102">J102-G102</f>
        <v>0</v>
      </c>
      <c r="N102" s="260">
        <f t="shared" si="105"/>
        <v>0</v>
      </c>
      <c r="O102" s="261">
        <f t="shared" si="105"/>
        <v>0</v>
      </c>
      <c r="P102" s="262"/>
    </row>
    <row r="103" spans="1:16" s="194" customFormat="1" ht="15.75">
      <c r="A103" s="227"/>
      <c r="B103" s="228"/>
      <c r="C103" s="229"/>
      <c r="D103" s="221"/>
      <c r="E103" s="228" t="s">
        <v>97</v>
      </c>
      <c r="F103" s="231" t="s">
        <v>126</v>
      </c>
      <c r="G103" s="225">
        <f t="shared" si="71"/>
        <v>0</v>
      </c>
      <c r="H103" s="226"/>
      <c r="I103" s="258"/>
      <c r="J103" s="225">
        <f t="shared" si="72"/>
        <v>0</v>
      </c>
      <c r="K103" s="226"/>
      <c r="L103" s="258"/>
      <c r="M103" s="259">
        <f aca="true" t="shared" si="106" ref="M103:O103">J103-G103</f>
        <v>0</v>
      </c>
      <c r="N103" s="260">
        <f t="shared" si="106"/>
        <v>0</v>
      </c>
      <c r="O103" s="261">
        <f t="shared" si="106"/>
        <v>0</v>
      </c>
      <c r="P103" s="262"/>
    </row>
    <row r="104" spans="1:16" s="194" customFormat="1" ht="15.75">
      <c r="A104" s="227"/>
      <c r="B104" s="228"/>
      <c r="C104" s="229"/>
      <c r="D104" s="221"/>
      <c r="E104" s="228">
        <v>11</v>
      </c>
      <c r="F104" s="231" t="s">
        <v>127</v>
      </c>
      <c r="G104" s="225">
        <f t="shared" si="71"/>
        <v>0</v>
      </c>
      <c r="H104" s="226"/>
      <c r="I104" s="265"/>
      <c r="J104" s="225">
        <f t="shared" si="72"/>
        <v>0</v>
      </c>
      <c r="K104" s="226"/>
      <c r="L104" s="265"/>
      <c r="M104" s="259">
        <f aca="true" t="shared" si="107" ref="M104:O104">J104-G104</f>
        <v>0</v>
      </c>
      <c r="N104" s="260">
        <f t="shared" si="107"/>
        <v>0</v>
      </c>
      <c r="O104" s="261">
        <f t="shared" si="107"/>
        <v>0</v>
      </c>
      <c r="P104" s="262"/>
    </row>
    <row r="105" spans="1:16" s="194" customFormat="1" ht="27">
      <c r="A105" s="227"/>
      <c r="B105" s="228"/>
      <c r="C105" s="229"/>
      <c r="D105" s="221"/>
      <c r="E105" s="228">
        <v>12</v>
      </c>
      <c r="F105" s="231" t="s">
        <v>155</v>
      </c>
      <c r="G105" s="225">
        <f t="shared" si="71"/>
        <v>0</v>
      </c>
      <c r="H105" s="226"/>
      <c r="I105" s="258"/>
      <c r="J105" s="225">
        <f t="shared" si="72"/>
        <v>0</v>
      </c>
      <c r="K105" s="226"/>
      <c r="L105" s="258"/>
      <c r="M105" s="259">
        <f aca="true" t="shared" si="108" ref="M105:O105">J105-G105</f>
        <v>0</v>
      </c>
      <c r="N105" s="260">
        <f t="shared" si="108"/>
        <v>0</v>
      </c>
      <c r="O105" s="261">
        <f t="shared" si="108"/>
        <v>0</v>
      </c>
      <c r="P105" s="262"/>
    </row>
    <row r="106" spans="1:16" s="194" customFormat="1" ht="15.75">
      <c r="A106" s="227"/>
      <c r="B106" s="228"/>
      <c r="C106" s="229"/>
      <c r="D106" s="221"/>
      <c r="E106" s="228">
        <v>13</v>
      </c>
      <c r="F106" s="231" t="s">
        <v>158</v>
      </c>
      <c r="G106" s="225">
        <f t="shared" si="71"/>
        <v>0</v>
      </c>
      <c r="H106" s="226"/>
      <c r="I106" s="258"/>
      <c r="J106" s="225">
        <f t="shared" si="72"/>
        <v>0</v>
      </c>
      <c r="K106" s="226"/>
      <c r="L106" s="258"/>
      <c r="M106" s="259">
        <f aca="true" t="shared" si="109" ref="M106:O106">J106-G106</f>
        <v>0</v>
      </c>
      <c r="N106" s="260">
        <f t="shared" si="109"/>
        <v>0</v>
      </c>
      <c r="O106" s="261">
        <f t="shared" si="109"/>
        <v>0</v>
      </c>
      <c r="P106" s="262"/>
    </row>
    <row r="107" spans="1:16" s="194" customFormat="1" ht="15.75">
      <c r="A107" s="227"/>
      <c r="B107" s="228"/>
      <c r="C107" s="229"/>
      <c r="D107" s="221"/>
      <c r="E107" s="228">
        <v>14</v>
      </c>
      <c r="F107" s="231" t="s">
        <v>128</v>
      </c>
      <c r="G107" s="225">
        <f t="shared" si="71"/>
        <v>0</v>
      </c>
      <c r="H107" s="226"/>
      <c r="I107" s="258"/>
      <c r="J107" s="225">
        <f t="shared" si="72"/>
        <v>0</v>
      </c>
      <c r="K107" s="226"/>
      <c r="L107" s="258"/>
      <c r="M107" s="259">
        <f aca="true" t="shared" si="110" ref="M107:O107">J107-G107</f>
        <v>0</v>
      </c>
      <c r="N107" s="260">
        <f t="shared" si="110"/>
        <v>0</v>
      </c>
      <c r="O107" s="261">
        <f t="shared" si="110"/>
        <v>0</v>
      </c>
      <c r="P107" s="262"/>
    </row>
    <row r="108" spans="1:16" s="194" customFormat="1" ht="15.75">
      <c r="A108" s="227"/>
      <c r="B108" s="228"/>
      <c r="C108" s="229"/>
      <c r="D108" s="221"/>
      <c r="E108" s="228">
        <v>15</v>
      </c>
      <c r="F108" s="231" t="s">
        <v>137</v>
      </c>
      <c r="G108" s="225">
        <f t="shared" si="71"/>
        <v>0</v>
      </c>
      <c r="H108" s="226"/>
      <c r="I108" s="265"/>
      <c r="J108" s="225">
        <f t="shared" si="72"/>
        <v>0</v>
      </c>
      <c r="K108" s="226"/>
      <c r="L108" s="265"/>
      <c r="M108" s="259">
        <f aca="true" t="shared" si="111" ref="M108:O108">J108-G108</f>
        <v>0</v>
      </c>
      <c r="N108" s="260">
        <f t="shared" si="111"/>
        <v>0</v>
      </c>
      <c r="O108" s="261">
        <f t="shared" si="111"/>
        <v>0</v>
      </c>
      <c r="P108" s="262"/>
    </row>
    <row r="109" spans="1:16" s="194" customFormat="1" ht="15.75">
      <c r="A109" s="227"/>
      <c r="B109" s="228"/>
      <c r="C109" s="229"/>
      <c r="D109" s="221"/>
      <c r="E109" s="228">
        <v>16</v>
      </c>
      <c r="F109" s="231" t="s">
        <v>139</v>
      </c>
      <c r="G109" s="225">
        <f t="shared" si="71"/>
        <v>0</v>
      </c>
      <c r="H109" s="226"/>
      <c r="I109" s="265"/>
      <c r="J109" s="225">
        <f t="shared" si="72"/>
        <v>0</v>
      </c>
      <c r="K109" s="226"/>
      <c r="L109" s="265"/>
      <c r="M109" s="259">
        <f aca="true" t="shared" si="112" ref="M109:O109">J109-G109</f>
        <v>0</v>
      </c>
      <c r="N109" s="260">
        <f t="shared" si="112"/>
        <v>0</v>
      </c>
      <c r="O109" s="261">
        <f t="shared" si="112"/>
        <v>0</v>
      </c>
      <c r="P109" s="262"/>
    </row>
    <row r="110" spans="1:16" s="194" customFormat="1" ht="15.75">
      <c r="A110" s="227"/>
      <c r="B110" s="228"/>
      <c r="C110" s="229"/>
      <c r="D110" s="221"/>
      <c r="E110" s="228">
        <v>17</v>
      </c>
      <c r="F110" s="231" t="s">
        <v>153</v>
      </c>
      <c r="G110" s="225">
        <f t="shared" si="71"/>
        <v>0</v>
      </c>
      <c r="H110" s="226"/>
      <c r="I110" s="258"/>
      <c r="J110" s="225">
        <f t="shared" si="72"/>
        <v>0</v>
      </c>
      <c r="K110" s="226"/>
      <c r="L110" s="258"/>
      <c r="M110" s="259">
        <f aca="true" t="shared" si="113" ref="M110:O110">J110-G110</f>
        <v>0</v>
      </c>
      <c r="N110" s="260">
        <f t="shared" si="113"/>
        <v>0</v>
      </c>
      <c r="O110" s="261">
        <f t="shared" si="113"/>
        <v>0</v>
      </c>
      <c r="P110" s="262"/>
    </row>
    <row r="111" spans="1:16" s="194" customFormat="1" ht="15.75">
      <c r="A111" s="227"/>
      <c r="B111" s="228"/>
      <c r="C111" s="229"/>
      <c r="D111" s="221"/>
      <c r="E111" s="228">
        <v>18</v>
      </c>
      <c r="F111" s="231" t="s">
        <v>143</v>
      </c>
      <c r="G111" s="225">
        <f t="shared" si="71"/>
        <v>0</v>
      </c>
      <c r="H111" s="226"/>
      <c r="I111" s="258"/>
      <c r="J111" s="225">
        <f t="shared" si="72"/>
        <v>0</v>
      </c>
      <c r="K111" s="226"/>
      <c r="L111" s="258"/>
      <c r="M111" s="259">
        <f aca="true" t="shared" si="114" ref="M111:O111">J111-G111</f>
        <v>0</v>
      </c>
      <c r="N111" s="260">
        <f t="shared" si="114"/>
        <v>0</v>
      </c>
      <c r="O111" s="261">
        <f t="shared" si="114"/>
        <v>0</v>
      </c>
      <c r="P111" s="262"/>
    </row>
    <row r="112" spans="1:16" s="194" customFormat="1" ht="15.75">
      <c r="A112" s="227"/>
      <c r="B112" s="228"/>
      <c r="C112" s="229"/>
      <c r="D112" s="221"/>
      <c r="E112" s="228">
        <v>24</v>
      </c>
      <c r="F112" s="231" t="s">
        <v>145</v>
      </c>
      <c r="G112" s="225">
        <f t="shared" si="71"/>
        <v>0</v>
      </c>
      <c r="H112" s="226"/>
      <c r="I112" s="258"/>
      <c r="J112" s="225">
        <f t="shared" si="72"/>
        <v>0</v>
      </c>
      <c r="K112" s="226"/>
      <c r="L112" s="258"/>
      <c r="M112" s="259">
        <f aca="true" t="shared" si="115" ref="M112:O112">J112-G112</f>
        <v>0</v>
      </c>
      <c r="N112" s="260">
        <f t="shared" si="115"/>
        <v>0</v>
      </c>
      <c r="O112" s="261">
        <f t="shared" si="115"/>
        <v>0</v>
      </c>
      <c r="P112" s="262"/>
    </row>
    <row r="113" spans="1:16" s="194" customFormat="1" ht="15.75">
      <c r="A113" s="227"/>
      <c r="B113" s="228"/>
      <c r="C113" s="229"/>
      <c r="D113" s="221"/>
      <c r="E113" s="228">
        <v>25</v>
      </c>
      <c r="F113" s="266" t="s">
        <v>147</v>
      </c>
      <c r="G113" s="225">
        <f t="shared" si="71"/>
        <v>0</v>
      </c>
      <c r="H113" s="239"/>
      <c r="I113" s="269"/>
      <c r="J113" s="225">
        <f t="shared" si="72"/>
        <v>0</v>
      </c>
      <c r="K113" s="239"/>
      <c r="L113" s="269"/>
      <c r="M113" s="259">
        <f aca="true" t="shared" si="116" ref="M113:O113">J113-G113</f>
        <v>0</v>
      </c>
      <c r="N113" s="260">
        <f t="shared" si="116"/>
        <v>0</v>
      </c>
      <c r="O113" s="261">
        <f t="shared" si="116"/>
        <v>0</v>
      </c>
      <c r="P113" s="270"/>
    </row>
    <row r="114" spans="1:16" s="194" customFormat="1" ht="15.75">
      <c r="A114" s="227"/>
      <c r="B114" s="228"/>
      <c r="C114" s="229"/>
      <c r="D114" s="221"/>
      <c r="E114" s="228">
        <v>26</v>
      </c>
      <c r="F114" s="266" t="s">
        <v>151</v>
      </c>
      <c r="G114" s="225">
        <f t="shared" si="71"/>
        <v>0</v>
      </c>
      <c r="H114" s="239"/>
      <c r="I114" s="269"/>
      <c r="J114" s="225">
        <f t="shared" si="72"/>
        <v>0</v>
      </c>
      <c r="K114" s="239"/>
      <c r="L114" s="269"/>
      <c r="M114" s="259">
        <f aca="true" t="shared" si="117" ref="M114:O114">J114-G114</f>
        <v>0</v>
      </c>
      <c r="N114" s="260">
        <f t="shared" si="117"/>
        <v>0</v>
      </c>
      <c r="O114" s="261">
        <f t="shared" si="117"/>
        <v>0</v>
      </c>
      <c r="P114" s="270"/>
    </row>
    <row r="115" spans="1:16" s="194" customFormat="1" ht="15.75">
      <c r="A115" s="227"/>
      <c r="B115" s="228"/>
      <c r="C115" s="229"/>
      <c r="D115" s="221"/>
      <c r="E115" s="228">
        <v>27</v>
      </c>
      <c r="F115" s="266" t="s">
        <v>148</v>
      </c>
      <c r="G115" s="225">
        <f t="shared" si="71"/>
        <v>0</v>
      </c>
      <c r="H115" s="239"/>
      <c r="I115" s="269"/>
      <c r="J115" s="225">
        <f t="shared" si="72"/>
        <v>0</v>
      </c>
      <c r="K115" s="239"/>
      <c r="L115" s="269"/>
      <c r="M115" s="259">
        <f aca="true" t="shared" si="118" ref="M115:O115">J115-G115</f>
        <v>0</v>
      </c>
      <c r="N115" s="260">
        <f t="shared" si="118"/>
        <v>0</v>
      </c>
      <c r="O115" s="261">
        <f t="shared" si="118"/>
        <v>0</v>
      </c>
      <c r="P115" s="270"/>
    </row>
    <row r="116" spans="1:16" s="194" customFormat="1" ht="15.75">
      <c r="A116" s="227"/>
      <c r="B116" s="228"/>
      <c r="C116" s="229"/>
      <c r="D116" s="221"/>
      <c r="E116" s="228">
        <v>28</v>
      </c>
      <c r="F116" s="266" t="s">
        <v>130</v>
      </c>
      <c r="G116" s="225">
        <f t="shared" si="71"/>
        <v>0</v>
      </c>
      <c r="H116" s="239"/>
      <c r="I116" s="269"/>
      <c r="J116" s="225">
        <f t="shared" si="72"/>
        <v>0</v>
      </c>
      <c r="K116" s="239"/>
      <c r="L116" s="269"/>
      <c r="M116" s="259">
        <f aca="true" t="shared" si="119" ref="M116:O116">J116-G116</f>
        <v>0</v>
      </c>
      <c r="N116" s="260">
        <f t="shared" si="119"/>
        <v>0</v>
      </c>
      <c r="O116" s="261">
        <f t="shared" si="119"/>
        <v>0</v>
      </c>
      <c r="P116" s="270"/>
    </row>
    <row r="117" spans="1:16" s="194" customFormat="1" ht="15.75">
      <c r="A117" s="227"/>
      <c r="B117" s="228"/>
      <c r="C117" s="229"/>
      <c r="D117" s="221"/>
      <c r="E117" s="228">
        <v>29</v>
      </c>
      <c r="F117" s="266" t="s">
        <v>132</v>
      </c>
      <c r="G117" s="225">
        <f t="shared" si="71"/>
        <v>0</v>
      </c>
      <c r="H117" s="239"/>
      <c r="I117" s="269"/>
      <c r="J117" s="225">
        <f t="shared" si="72"/>
        <v>0</v>
      </c>
      <c r="K117" s="239"/>
      <c r="L117" s="269"/>
      <c r="M117" s="259">
        <f aca="true" t="shared" si="120" ref="M117:O117">J117-G117</f>
        <v>0</v>
      </c>
      <c r="N117" s="260">
        <f t="shared" si="120"/>
        <v>0</v>
      </c>
      <c r="O117" s="261">
        <f t="shared" si="120"/>
        <v>0</v>
      </c>
      <c r="P117" s="270"/>
    </row>
    <row r="118" spans="1:16" s="194" customFormat="1" ht="27">
      <c r="A118" s="227"/>
      <c r="B118" s="228"/>
      <c r="C118" s="229"/>
      <c r="D118" s="221"/>
      <c r="E118" s="228">
        <v>31</v>
      </c>
      <c r="F118" s="266" t="s">
        <v>156</v>
      </c>
      <c r="G118" s="225">
        <f t="shared" si="71"/>
        <v>0</v>
      </c>
      <c r="H118" s="239"/>
      <c r="I118" s="269"/>
      <c r="J118" s="225">
        <f t="shared" si="72"/>
        <v>0</v>
      </c>
      <c r="K118" s="239"/>
      <c r="L118" s="269"/>
      <c r="M118" s="259">
        <f aca="true" t="shared" si="121" ref="M118:O118">J118-G118</f>
        <v>0</v>
      </c>
      <c r="N118" s="260">
        <f t="shared" si="121"/>
        <v>0</v>
      </c>
      <c r="O118" s="261">
        <f t="shared" si="121"/>
        <v>0</v>
      </c>
      <c r="P118" s="263"/>
    </row>
    <row r="119" spans="1:16" s="194" customFormat="1" ht="27">
      <c r="A119" s="227"/>
      <c r="B119" s="228"/>
      <c r="C119" s="229"/>
      <c r="D119" s="221"/>
      <c r="E119" s="228">
        <v>39</v>
      </c>
      <c r="F119" s="266" t="s">
        <v>134</v>
      </c>
      <c r="G119" s="225">
        <f t="shared" si="71"/>
        <v>0</v>
      </c>
      <c r="H119" s="239"/>
      <c r="I119" s="269"/>
      <c r="J119" s="225">
        <f t="shared" si="72"/>
        <v>0</v>
      </c>
      <c r="K119" s="239"/>
      <c r="L119" s="269"/>
      <c r="M119" s="259">
        <f aca="true" t="shared" si="122" ref="M119:O119">J119-G119</f>
        <v>0</v>
      </c>
      <c r="N119" s="260">
        <f t="shared" si="122"/>
        <v>0</v>
      </c>
      <c r="O119" s="261">
        <f t="shared" si="122"/>
        <v>0</v>
      </c>
      <c r="P119" s="270"/>
    </row>
    <row r="120" spans="1:16" s="194" customFormat="1" ht="27">
      <c r="A120" s="227"/>
      <c r="B120" s="228"/>
      <c r="C120" s="229"/>
      <c r="D120" s="221"/>
      <c r="E120" s="228">
        <v>40</v>
      </c>
      <c r="F120" s="266" t="s">
        <v>136</v>
      </c>
      <c r="G120" s="225">
        <f t="shared" si="71"/>
        <v>0</v>
      </c>
      <c r="H120" s="239"/>
      <c r="I120" s="269"/>
      <c r="J120" s="225">
        <f t="shared" si="72"/>
        <v>0</v>
      </c>
      <c r="K120" s="239"/>
      <c r="L120" s="269"/>
      <c r="M120" s="259">
        <f aca="true" t="shared" si="123" ref="M120:O120">J120-G120</f>
        <v>0</v>
      </c>
      <c r="N120" s="260">
        <f t="shared" si="123"/>
        <v>0</v>
      </c>
      <c r="O120" s="261">
        <f t="shared" si="123"/>
        <v>0</v>
      </c>
      <c r="P120" s="270"/>
    </row>
    <row r="121" spans="1:16" s="194" customFormat="1" ht="27">
      <c r="A121" s="227"/>
      <c r="B121" s="228"/>
      <c r="C121" s="229"/>
      <c r="D121" s="221"/>
      <c r="E121" s="228">
        <v>99</v>
      </c>
      <c r="F121" s="266" t="s">
        <v>159</v>
      </c>
      <c r="G121" s="225">
        <f t="shared" si="71"/>
        <v>0</v>
      </c>
      <c r="H121" s="239"/>
      <c r="I121" s="269"/>
      <c r="J121" s="225">
        <f t="shared" si="72"/>
        <v>0</v>
      </c>
      <c r="K121" s="239"/>
      <c r="L121" s="269"/>
      <c r="M121" s="259">
        <f aca="true" t="shared" si="124" ref="M121:O121">J121-G121</f>
        <v>0</v>
      </c>
      <c r="N121" s="260">
        <f t="shared" si="124"/>
        <v>0</v>
      </c>
      <c r="O121" s="261">
        <f t="shared" si="124"/>
        <v>0</v>
      </c>
      <c r="P121" s="270"/>
    </row>
    <row r="122" spans="1:16" s="194" customFormat="1" ht="40.5">
      <c r="A122" s="227"/>
      <c r="B122" s="228">
        <v>99</v>
      </c>
      <c r="C122" s="229" t="s">
        <v>188</v>
      </c>
      <c r="D122" s="221"/>
      <c r="E122" s="230"/>
      <c r="F122" s="267"/>
      <c r="G122" s="225">
        <f t="shared" si="71"/>
        <v>0</v>
      </c>
      <c r="H122" s="239"/>
      <c r="I122" s="269"/>
      <c r="J122" s="225">
        <f t="shared" si="72"/>
        <v>0</v>
      </c>
      <c r="K122" s="239"/>
      <c r="L122" s="269"/>
      <c r="M122" s="259">
        <f aca="true" t="shared" si="125" ref="M122:O122">J122-G122</f>
        <v>0</v>
      </c>
      <c r="N122" s="260">
        <f t="shared" si="125"/>
        <v>0</v>
      </c>
      <c r="O122" s="261">
        <f t="shared" si="125"/>
        <v>0</v>
      </c>
      <c r="P122" s="270"/>
    </row>
    <row r="123" spans="1:16" s="194" customFormat="1" ht="40.5">
      <c r="A123" s="234">
        <v>506</v>
      </c>
      <c r="B123" s="228"/>
      <c r="C123" s="222" t="s">
        <v>189</v>
      </c>
      <c r="D123" s="228"/>
      <c r="E123" s="230"/>
      <c r="F123" s="266"/>
      <c r="G123" s="225">
        <f t="shared" si="71"/>
        <v>0</v>
      </c>
      <c r="H123" s="239">
        <f aca="true" t="shared" si="126" ref="H123:L123">SUM(H124:H125)</f>
        <v>0</v>
      </c>
      <c r="I123" s="269">
        <f t="shared" si="126"/>
        <v>0</v>
      </c>
      <c r="J123" s="225">
        <f t="shared" si="72"/>
        <v>0</v>
      </c>
      <c r="K123" s="239">
        <f t="shared" si="126"/>
        <v>0</v>
      </c>
      <c r="L123" s="269">
        <f t="shared" si="126"/>
        <v>0</v>
      </c>
      <c r="M123" s="259">
        <f aca="true" t="shared" si="127" ref="M123:O123">J123-G123</f>
        <v>0</v>
      </c>
      <c r="N123" s="260">
        <f t="shared" si="127"/>
        <v>0</v>
      </c>
      <c r="O123" s="261">
        <f t="shared" si="127"/>
        <v>0</v>
      </c>
      <c r="P123" s="270"/>
    </row>
    <row r="124" spans="1:16" s="194" customFormat="1" ht="27">
      <c r="A124" s="227"/>
      <c r="B124" s="392" t="s">
        <v>87</v>
      </c>
      <c r="C124" s="229" t="s">
        <v>190</v>
      </c>
      <c r="D124" s="221">
        <v>310</v>
      </c>
      <c r="E124" s="230"/>
      <c r="F124" s="268" t="s">
        <v>191</v>
      </c>
      <c r="G124" s="225">
        <f t="shared" si="71"/>
        <v>0</v>
      </c>
      <c r="H124" s="239"/>
      <c r="I124" s="269"/>
      <c r="J124" s="225">
        <f t="shared" si="72"/>
        <v>0</v>
      </c>
      <c r="K124" s="239"/>
      <c r="L124" s="269"/>
      <c r="M124" s="259">
        <f aca="true" t="shared" si="128" ref="M124:O124">J124-G124</f>
        <v>0</v>
      </c>
      <c r="N124" s="260">
        <f t="shared" si="128"/>
        <v>0</v>
      </c>
      <c r="O124" s="261">
        <f t="shared" si="128"/>
        <v>0</v>
      </c>
      <c r="P124" s="270"/>
    </row>
    <row r="125" spans="1:16" s="194" customFormat="1" ht="40.5">
      <c r="A125" s="227"/>
      <c r="B125" s="392" t="s">
        <v>90</v>
      </c>
      <c r="C125" s="229" t="s">
        <v>192</v>
      </c>
      <c r="D125" s="221">
        <v>309</v>
      </c>
      <c r="E125" s="230"/>
      <c r="F125" s="268" t="s">
        <v>182</v>
      </c>
      <c r="G125" s="225">
        <f t="shared" si="71"/>
        <v>0</v>
      </c>
      <c r="H125" s="239"/>
      <c r="I125" s="269"/>
      <c r="J125" s="225">
        <f t="shared" si="72"/>
        <v>0</v>
      </c>
      <c r="K125" s="239"/>
      <c r="L125" s="269"/>
      <c r="M125" s="259">
        <f aca="true" t="shared" si="129" ref="M125:O125">J125-G125</f>
        <v>0</v>
      </c>
      <c r="N125" s="260">
        <f t="shared" si="129"/>
        <v>0</v>
      </c>
      <c r="O125" s="261">
        <f t="shared" si="129"/>
        <v>0</v>
      </c>
      <c r="P125" s="270"/>
    </row>
    <row r="126" spans="1:16" s="194" customFormat="1" ht="27">
      <c r="A126" s="220">
        <v>507</v>
      </c>
      <c r="B126" s="221"/>
      <c r="C126" s="222" t="s">
        <v>193</v>
      </c>
      <c r="D126" s="221">
        <v>312</v>
      </c>
      <c r="E126" s="223"/>
      <c r="F126" s="268" t="s">
        <v>193</v>
      </c>
      <c r="G126" s="225">
        <f t="shared" si="71"/>
        <v>0</v>
      </c>
      <c r="H126" s="239">
        <f aca="true" t="shared" si="130" ref="H126:L126">SUM(H127:H129)</f>
        <v>0</v>
      </c>
      <c r="I126" s="269">
        <f t="shared" si="130"/>
        <v>0</v>
      </c>
      <c r="J126" s="225">
        <f t="shared" si="72"/>
        <v>0</v>
      </c>
      <c r="K126" s="239">
        <f t="shared" si="130"/>
        <v>0</v>
      </c>
      <c r="L126" s="269">
        <f t="shared" si="130"/>
        <v>0</v>
      </c>
      <c r="M126" s="259">
        <f aca="true" t="shared" si="131" ref="M126:O126">J126-G126</f>
        <v>0</v>
      </c>
      <c r="N126" s="260">
        <f t="shared" si="131"/>
        <v>0</v>
      </c>
      <c r="O126" s="261">
        <f t="shared" si="131"/>
        <v>0</v>
      </c>
      <c r="P126" s="270"/>
    </row>
    <row r="127" spans="1:16" s="194" customFormat="1" ht="15.75">
      <c r="A127" s="220"/>
      <c r="B127" s="228" t="s">
        <v>87</v>
      </c>
      <c r="C127" s="229" t="s">
        <v>194</v>
      </c>
      <c r="D127" s="221"/>
      <c r="E127" s="228" t="s">
        <v>118</v>
      </c>
      <c r="F127" s="266" t="s">
        <v>194</v>
      </c>
      <c r="G127" s="225">
        <f t="shared" si="71"/>
        <v>0</v>
      </c>
      <c r="H127" s="239"/>
      <c r="I127" s="269"/>
      <c r="J127" s="225">
        <f t="shared" si="72"/>
        <v>0</v>
      </c>
      <c r="K127" s="239"/>
      <c r="L127" s="269"/>
      <c r="M127" s="259">
        <f aca="true" t="shared" si="132" ref="M127:O127">J127-G127</f>
        <v>0</v>
      </c>
      <c r="N127" s="260">
        <f t="shared" si="132"/>
        <v>0</v>
      </c>
      <c r="O127" s="261">
        <f t="shared" si="132"/>
        <v>0</v>
      </c>
      <c r="P127" s="270"/>
    </row>
    <row r="128" spans="1:16" s="194" customFormat="1" ht="15.75">
      <c r="A128" s="220"/>
      <c r="B128" s="228" t="s">
        <v>90</v>
      </c>
      <c r="C128" s="229" t="s">
        <v>195</v>
      </c>
      <c r="D128" s="221"/>
      <c r="E128" s="228" t="s">
        <v>120</v>
      </c>
      <c r="F128" s="266" t="s">
        <v>195</v>
      </c>
      <c r="G128" s="225">
        <f t="shared" si="71"/>
        <v>0</v>
      </c>
      <c r="H128" s="239"/>
      <c r="I128" s="269"/>
      <c r="J128" s="225">
        <f t="shared" si="72"/>
        <v>0</v>
      </c>
      <c r="K128" s="239"/>
      <c r="L128" s="269"/>
      <c r="M128" s="259">
        <f aca="true" t="shared" si="133" ref="M128:O128">J128-G128</f>
        <v>0</v>
      </c>
      <c r="N128" s="260">
        <f t="shared" si="133"/>
        <v>0</v>
      </c>
      <c r="O128" s="261">
        <f t="shared" si="133"/>
        <v>0</v>
      </c>
      <c r="P128" s="270"/>
    </row>
    <row r="129" spans="1:16" s="194" customFormat="1" ht="27">
      <c r="A129" s="220"/>
      <c r="B129" s="228">
        <v>99</v>
      </c>
      <c r="C129" s="229" t="s">
        <v>196</v>
      </c>
      <c r="D129" s="221"/>
      <c r="E129" s="230">
        <v>99</v>
      </c>
      <c r="F129" s="266" t="s">
        <v>196</v>
      </c>
      <c r="G129" s="225">
        <f t="shared" si="71"/>
        <v>0</v>
      </c>
      <c r="H129" s="239"/>
      <c r="I129" s="269"/>
      <c r="J129" s="225">
        <f t="shared" si="72"/>
        <v>0</v>
      </c>
      <c r="K129" s="239"/>
      <c r="L129" s="269"/>
      <c r="M129" s="259">
        <f aca="true" t="shared" si="134" ref="M129:O129">J129-G129</f>
        <v>0</v>
      </c>
      <c r="N129" s="260">
        <f t="shared" si="134"/>
        <v>0</v>
      </c>
      <c r="O129" s="261">
        <f t="shared" si="134"/>
        <v>0</v>
      </c>
      <c r="P129" s="270"/>
    </row>
    <row r="130" spans="1:16" s="194" customFormat="1" ht="27">
      <c r="A130" s="220">
        <v>508</v>
      </c>
      <c r="B130" s="221"/>
      <c r="C130" s="222" t="s">
        <v>197</v>
      </c>
      <c r="D130" s="221"/>
      <c r="E130" s="221"/>
      <c r="F130" s="268"/>
      <c r="G130" s="225">
        <f t="shared" si="71"/>
        <v>0</v>
      </c>
      <c r="H130" s="239">
        <f aca="true" t="shared" si="135" ref="H130:L130">SUM(H131:H133)</f>
        <v>0</v>
      </c>
      <c r="I130" s="269">
        <f t="shared" si="135"/>
        <v>0</v>
      </c>
      <c r="J130" s="225">
        <f t="shared" si="72"/>
        <v>0</v>
      </c>
      <c r="K130" s="239">
        <f t="shared" si="135"/>
        <v>0</v>
      </c>
      <c r="L130" s="269">
        <f t="shared" si="135"/>
        <v>0</v>
      </c>
      <c r="M130" s="259">
        <f aca="true" t="shared" si="136" ref="M130:O130">J130-G130</f>
        <v>0</v>
      </c>
      <c r="N130" s="260">
        <f t="shared" si="136"/>
        <v>0</v>
      </c>
      <c r="O130" s="261">
        <f t="shared" si="136"/>
        <v>0</v>
      </c>
      <c r="P130" s="270"/>
    </row>
    <row r="131" spans="1:16" s="194" customFormat="1" ht="15.75">
      <c r="A131" s="220"/>
      <c r="B131" s="228" t="s">
        <v>87</v>
      </c>
      <c r="C131" s="229" t="s">
        <v>198</v>
      </c>
      <c r="D131" s="221">
        <v>312</v>
      </c>
      <c r="E131" s="228" t="s">
        <v>87</v>
      </c>
      <c r="F131" s="266" t="s">
        <v>199</v>
      </c>
      <c r="G131" s="225">
        <f t="shared" si="71"/>
        <v>0</v>
      </c>
      <c r="H131" s="239"/>
      <c r="I131" s="269"/>
      <c r="J131" s="225">
        <f t="shared" si="72"/>
        <v>0</v>
      </c>
      <c r="K131" s="239"/>
      <c r="L131" s="269"/>
      <c r="M131" s="259">
        <f aca="true" t="shared" si="137" ref="M131:O131">J131-G131</f>
        <v>0</v>
      </c>
      <c r="N131" s="260">
        <f t="shared" si="137"/>
        <v>0</v>
      </c>
      <c r="O131" s="261">
        <f t="shared" si="137"/>
        <v>0</v>
      </c>
      <c r="P131" s="270"/>
    </row>
    <row r="132" spans="1:16" s="194" customFormat="1" ht="27">
      <c r="A132" s="220"/>
      <c r="B132" s="228"/>
      <c r="C132" s="229"/>
      <c r="D132" s="221"/>
      <c r="E132" s="230" t="s">
        <v>92</v>
      </c>
      <c r="F132" s="266" t="s">
        <v>200</v>
      </c>
      <c r="G132" s="225">
        <f t="shared" si="71"/>
        <v>0</v>
      </c>
      <c r="H132" s="239"/>
      <c r="I132" s="269"/>
      <c r="J132" s="225">
        <f t="shared" si="72"/>
        <v>0</v>
      </c>
      <c r="K132" s="239"/>
      <c r="L132" s="269"/>
      <c r="M132" s="259">
        <f aca="true" t="shared" si="138" ref="M132:O132">J132-G132</f>
        <v>0</v>
      </c>
      <c r="N132" s="260">
        <f t="shared" si="138"/>
        <v>0</v>
      </c>
      <c r="O132" s="261">
        <f t="shared" si="138"/>
        <v>0</v>
      </c>
      <c r="P132" s="270"/>
    </row>
    <row r="133" spans="1:16" s="194" customFormat="1" ht="40.5">
      <c r="A133" s="220"/>
      <c r="B133" s="228" t="s">
        <v>90</v>
      </c>
      <c r="C133" s="229" t="s">
        <v>201</v>
      </c>
      <c r="D133" s="221">
        <v>311</v>
      </c>
      <c r="E133" s="221"/>
      <c r="F133" s="268" t="s">
        <v>202</v>
      </c>
      <c r="G133" s="225">
        <f t="shared" si="71"/>
        <v>0</v>
      </c>
      <c r="H133" s="239"/>
      <c r="I133" s="269"/>
      <c r="J133" s="225">
        <f t="shared" si="72"/>
        <v>0</v>
      </c>
      <c r="K133" s="239"/>
      <c r="L133" s="269"/>
      <c r="M133" s="259">
        <f aca="true" t="shared" si="139" ref="M133:O133">J133-G133</f>
        <v>0</v>
      </c>
      <c r="N133" s="260">
        <f t="shared" si="139"/>
        <v>0</v>
      </c>
      <c r="O133" s="261">
        <f t="shared" si="139"/>
        <v>0</v>
      </c>
      <c r="P133" s="270"/>
    </row>
    <row r="134" spans="1:16" s="194" customFormat="1" ht="40.5">
      <c r="A134" s="220">
        <v>509</v>
      </c>
      <c r="B134" s="221"/>
      <c r="C134" s="222" t="s">
        <v>203</v>
      </c>
      <c r="D134" s="221">
        <v>303</v>
      </c>
      <c r="E134" s="223"/>
      <c r="F134" s="268" t="s">
        <v>203</v>
      </c>
      <c r="G134" s="225">
        <f t="shared" si="71"/>
        <v>2076515</v>
      </c>
      <c r="H134" s="239">
        <f aca="true" t="shared" si="140" ref="H134:L134">SUM(H135:H145)</f>
        <v>2076515</v>
      </c>
      <c r="I134" s="269">
        <f t="shared" si="140"/>
        <v>0</v>
      </c>
      <c r="J134" s="225">
        <f t="shared" si="72"/>
        <v>3413195.06</v>
      </c>
      <c r="K134" s="239">
        <f t="shared" si="140"/>
        <v>3413195.06</v>
      </c>
      <c r="L134" s="269">
        <f t="shared" si="140"/>
        <v>0</v>
      </c>
      <c r="M134" s="259">
        <f aca="true" t="shared" si="141" ref="M134:O134">J134-G134</f>
        <v>1336680.06</v>
      </c>
      <c r="N134" s="260">
        <f t="shared" si="141"/>
        <v>1336680.06</v>
      </c>
      <c r="O134" s="261">
        <f t="shared" si="141"/>
        <v>0</v>
      </c>
      <c r="P134" s="270"/>
    </row>
    <row r="135" spans="1:16" s="194" customFormat="1" ht="15.75">
      <c r="A135" s="220"/>
      <c r="B135" s="230" t="s">
        <v>87</v>
      </c>
      <c r="C135" s="229" t="s">
        <v>204</v>
      </c>
      <c r="D135" s="228"/>
      <c r="E135" s="230" t="s">
        <v>118</v>
      </c>
      <c r="F135" s="266" t="s">
        <v>205</v>
      </c>
      <c r="G135" s="225">
        <f t="shared" si="71"/>
        <v>0</v>
      </c>
      <c r="H135" s="239"/>
      <c r="I135" s="269"/>
      <c r="J135" s="225">
        <f t="shared" si="72"/>
        <v>256760.46</v>
      </c>
      <c r="K135" s="239">
        <v>256760.46</v>
      </c>
      <c r="L135" s="269"/>
      <c r="M135" s="259">
        <f aca="true" t="shared" si="142" ref="M135:O135">J135-G135</f>
        <v>256760.46</v>
      </c>
      <c r="N135" s="260">
        <f t="shared" si="142"/>
        <v>256760.46</v>
      </c>
      <c r="O135" s="261">
        <f t="shared" si="142"/>
        <v>0</v>
      </c>
      <c r="P135" s="270"/>
    </row>
    <row r="136" spans="1:16" s="194" customFormat="1" ht="15.75">
      <c r="A136" s="220"/>
      <c r="B136" s="230"/>
      <c r="C136" s="229"/>
      <c r="D136" s="228"/>
      <c r="E136" s="230" t="s">
        <v>120</v>
      </c>
      <c r="F136" s="266" t="s">
        <v>206</v>
      </c>
      <c r="G136" s="225">
        <f aca="true" t="shared" si="143" ref="G136:G160">H136+I136</f>
        <v>8880</v>
      </c>
      <c r="H136" s="189">
        <v>8880</v>
      </c>
      <c r="I136" s="269"/>
      <c r="J136" s="225">
        <f aca="true" t="shared" si="144" ref="J136:J153">K136+L136</f>
        <v>597360</v>
      </c>
      <c r="K136" s="239">
        <v>597360</v>
      </c>
      <c r="L136" s="269"/>
      <c r="M136" s="259">
        <f aca="true" t="shared" si="145" ref="M136:O136">J136-G136</f>
        <v>588480</v>
      </c>
      <c r="N136" s="260">
        <f t="shared" si="145"/>
        <v>588480</v>
      </c>
      <c r="O136" s="261">
        <f t="shared" si="145"/>
        <v>0</v>
      </c>
      <c r="P136" s="270"/>
    </row>
    <row r="137" spans="1:16" s="194" customFormat="1" ht="15.75">
      <c r="A137" s="220"/>
      <c r="B137" s="230"/>
      <c r="C137" s="229"/>
      <c r="D137" s="228"/>
      <c r="E137" s="230" t="s">
        <v>108</v>
      </c>
      <c r="F137" s="266" t="s">
        <v>207</v>
      </c>
      <c r="G137" s="225">
        <f t="shared" si="143"/>
        <v>0</v>
      </c>
      <c r="H137" s="239"/>
      <c r="I137" s="269"/>
      <c r="J137" s="225">
        <f t="shared" si="144"/>
        <v>0</v>
      </c>
      <c r="K137" s="239"/>
      <c r="L137" s="269"/>
      <c r="M137" s="259">
        <f aca="true" t="shared" si="146" ref="M137:O137">J137-G137</f>
        <v>0</v>
      </c>
      <c r="N137" s="260">
        <f t="shared" si="146"/>
        <v>0</v>
      </c>
      <c r="O137" s="261">
        <f t="shared" si="146"/>
        <v>0</v>
      </c>
      <c r="P137" s="270"/>
    </row>
    <row r="138" spans="1:16" s="194" customFormat="1" ht="15.75">
      <c r="A138" s="220"/>
      <c r="B138" s="230"/>
      <c r="C138" s="229"/>
      <c r="D138" s="228"/>
      <c r="E138" s="230" t="s">
        <v>123</v>
      </c>
      <c r="F138" s="266" t="s">
        <v>208</v>
      </c>
      <c r="G138" s="225">
        <f t="shared" si="143"/>
        <v>0</v>
      </c>
      <c r="H138" s="239"/>
      <c r="I138" s="269"/>
      <c r="J138" s="225">
        <f t="shared" si="144"/>
        <v>0</v>
      </c>
      <c r="K138" s="239"/>
      <c r="L138" s="269"/>
      <c r="M138" s="259">
        <f aca="true" t="shared" si="147" ref="M138:O138">J138-G138</f>
        <v>0</v>
      </c>
      <c r="N138" s="260">
        <f t="shared" si="147"/>
        <v>0</v>
      </c>
      <c r="O138" s="261">
        <f t="shared" si="147"/>
        <v>0</v>
      </c>
      <c r="P138" s="270"/>
    </row>
    <row r="139" spans="1:16" s="194" customFormat="1" ht="15.75">
      <c r="A139" s="220"/>
      <c r="B139" s="230"/>
      <c r="C139" s="229"/>
      <c r="D139" s="228"/>
      <c r="E139" s="230" t="s">
        <v>97</v>
      </c>
      <c r="F139" s="266" t="s">
        <v>209</v>
      </c>
      <c r="G139" s="225">
        <f t="shared" si="143"/>
        <v>0</v>
      </c>
      <c r="H139" s="239"/>
      <c r="I139" s="269"/>
      <c r="J139" s="225">
        <f t="shared" si="144"/>
        <v>0</v>
      </c>
      <c r="K139" s="239"/>
      <c r="L139" s="269"/>
      <c r="M139" s="259">
        <f aca="true" t="shared" si="148" ref="M139:O139">J139-G139</f>
        <v>0</v>
      </c>
      <c r="N139" s="260">
        <f t="shared" si="148"/>
        <v>0</v>
      </c>
      <c r="O139" s="261">
        <f t="shared" si="148"/>
        <v>0</v>
      </c>
      <c r="P139" s="270"/>
    </row>
    <row r="140" spans="1:16" s="194" customFormat="1" ht="15.75">
      <c r="A140" s="220"/>
      <c r="B140" s="230" t="s">
        <v>90</v>
      </c>
      <c r="C140" s="229" t="s">
        <v>210</v>
      </c>
      <c r="D140" s="228"/>
      <c r="E140" s="230" t="s">
        <v>95</v>
      </c>
      <c r="F140" s="266" t="s">
        <v>210</v>
      </c>
      <c r="G140" s="225">
        <f t="shared" si="143"/>
        <v>0</v>
      </c>
      <c r="H140" s="239"/>
      <c r="I140" s="269"/>
      <c r="J140" s="225">
        <f t="shared" si="144"/>
        <v>0</v>
      </c>
      <c r="K140" s="239"/>
      <c r="L140" s="269"/>
      <c r="M140" s="259">
        <f aca="true" t="shared" si="149" ref="M140:O140">J140-G140</f>
        <v>0</v>
      </c>
      <c r="N140" s="260">
        <f t="shared" si="149"/>
        <v>0</v>
      </c>
      <c r="O140" s="261">
        <f t="shared" si="149"/>
        <v>0</v>
      </c>
      <c r="P140" s="270"/>
    </row>
    <row r="141" spans="1:16" s="194" customFormat="1" ht="27">
      <c r="A141" s="220"/>
      <c r="B141" s="230" t="s">
        <v>92</v>
      </c>
      <c r="C141" s="229" t="s">
        <v>211</v>
      </c>
      <c r="D141" s="228"/>
      <c r="E141" s="230" t="s">
        <v>99</v>
      </c>
      <c r="F141" s="266" t="s">
        <v>211</v>
      </c>
      <c r="G141" s="225">
        <f t="shared" si="143"/>
        <v>0</v>
      </c>
      <c r="H141" s="239"/>
      <c r="I141" s="269"/>
      <c r="J141" s="225">
        <f t="shared" si="144"/>
        <v>0</v>
      </c>
      <c r="K141" s="239"/>
      <c r="L141" s="269"/>
      <c r="M141" s="259">
        <f aca="true" t="shared" si="150" ref="M141:O141">J141-G141</f>
        <v>0</v>
      </c>
      <c r="N141" s="260">
        <f t="shared" si="150"/>
        <v>0</v>
      </c>
      <c r="O141" s="261">
        <f t="shared" si="150"/>
        <v>0</v>
      </c>
      <c r="P141" s="270"/>
    </row>
    <row r="142" spans="1:16" s="194" customFormat="1" ht="15.75">
      <c r="A142" s="220"/>
      <c r="B142" s="230" t="s">
        <v>120</v>
      </c>
      <c r="C142" s="229" t="s">
        <v>212</v>
      </c>
      <c r="D142" s="228"/>
      <c r="E142" s="230" t="s">
        <v>87</v>
      </c>
      <c r="F142" s="266" t="s">
        <v>213</v>
      </c>
      <c r="G142" s="225">
        <f t="shared" si="143"/>
        <v>0</v>
      </c>
      <c r="H142" s="226"/>
      <c r="I142" s="269"/>
      <c r="J142" s="225">
        <f t="shared" si="144"/>
        <v>0</v>
      </c>
      <c r="K142" s="226"/>
      <c r="L142" s="269"/>
      <c r="M142" s="259">
        <f aca="true" t="shared" si="151" ref="M142:O142">J142-G142</f>
        <v>0</v>
      </c>
      <c r="N142" s="260">
        <f t="shared" si="151"/>
        <v>0</v>
      </c>
      <c r="O142" s="261">
        <f t="shared" si="151"/>
        <v>0</v>
      </c>
      <c r="P142" s="263"/>
    </row>
    <row r="143" spans="1:16" s="194" customFormat="1" ht="15.75">
      <c r="A143" s="220"/>
      <c r="B143" s="230"/>
      <c r="C143" s="229"/>
      <c r="D143" s="228"/>
      <c r="E143" s="230" t="s">
        <v>90</v>
      </c>
      <c r="F143" s="266" t="s">
        <v>214</v>
      </c>
      <c r="G143" s="225">
        <f t="shared" si="143"/>
        <v>1087635</v>
      </c>
      <c r="H143" s="189">
        <v>1087635</v>
      </c>
      <c r="I143" s="269"/>
      <c r="J143" s="225">
        <f t="shared" si="144"/>
        <v>1216574.6</v>
      </c>
      <c r="K143" s="239">
        <v>1216574.6</v>
      </c>
      <c r="L143" s="269"/>
      <c r="M143" s="259">
        <f aca="true" t="shared" si="152" ref="M143:O143">J143-G143</f>
        <v>128939.6000000001</v>
      </c>
      <c r="N143" s="260">
        <f t="shared" si="152"/>
        <v>128939.6000000001</v>
      </c>
      <c r="O143" s="261">
        <f t="shared" si="152"/>
        <v>0</v>
      </c>
      <c r="P143" s="263"/>
    </row>
    <row r="144" spans="1:16" s="194" customFormat="1" ht="27">
      <c r="A144" s="220"/>
      <c r="B144" s="230"/>
      <c r="C144" s="229"/>
      <c r="D144" s="228"/>
      <c r="E144" s="230" t="s">
        <v>92</v>
      </c>
      <c r="F144" s="266" t="s">
        <v>215</v>
      </c>
      <c r="G144" s="225">
        <f t="shared" si="143"/>
        <v>0</v>
      </c>
      <c r="H144" s="239"/>
      <c r="I144" s="269"/>
      <c r="J144" s="225">
        <f t="shared" si="144"/>
        <v>0</v>
      </c>
      <c r="K144" s="239"/>
      <c r="L144" s="269"/>
      <c r="M144" s="259">
        <f aca="true" t="shared" si="153" ref="M144:O144">J144-G144</f>
        <v>0</v>
      </c>
      <c r="N144" s="260">
        <f t="shared" si="153"/>
        <v>0</v>
      </c>
      <c r="O144" s="261">
        <f t="shared" si="153"/>
        <v>0</v>
      </c>
      <c r="P144" s="270"/>
    </row>
    <row r="145" spans="1:16" s="194" customFormat="1" ht="40.5">
      <c r="A145" s="220"/>
      <c r="B145" s="228">
        <v>99</v>
      </c>
      <c r="C145" s="229" t="s">
        <v>216</v>
      </c>
      <c r="D145" s="228"/>
      <c r="E145" s="230" t="s">
        <v>112</v>
      </c>
      <c r="F145" s="266" t="s">
        <v>216</v>
      </c>
      <c r="G145" s="225">
        <f t="shared" si="143"/>
        <v>980000</v>
      </c>
      <c r="H145" s="189">
        <v>980000</v>
      </c>
      <c r="I145" s="269"/>
      <c r="J145" s="225">
        <f t="shared" si="144"/>
        <v>1342500</v>
      </c>
      <c r="K145" s="239">
        <v>1342500</v>
      </c>
      <c r="L145" s="269"/>
      <c r="M145" s="259">
        <f aca="true" t="shared" si="154" ref="M145:O145">J145-G145</f>
        <v>362500</v>
      </c>
      <c r="N145" s="260">
        <f t="shared" si="154"/>
        <v>362500</v>
      </c>
      <c r="O145" s="261">
        <f t="shared" si="154"/>
        <v>0</v>
      </c>
      <c r="P145" s="270"/>
    </row>
    <row r="146" spans="1:16" s="194" customFormat="1" ht="40.5">
      <c r="A146" s="220">
        <v>510</v>
      </c>
      <c r="B146" s="228"/>
      <c r="C146" s="222" t="s">
        <v>217</v>
      </c>
      <c r="D146" s="221">
        <v>313</v>
      </c>
      <c r="E146" s="228"/>
      <c r="F146" s="268" t="s">
        <v>217</v>
      </c>
      <c r="G146" s="225">
        <f t="shared" si="143"/>
        <v>0</v>
      </c>
      <c r="H146" s="239">
        <f aca="true" t="shared" si="155" ref="H146:L146">SUM(H147:H148)</f>
        <v>0</v>
      </c>
      <c r="I146" s="269">
        <f t="shared" si="155"/>
        <v>0</v>
      </c>
      <c r="J146" s="225">
        <f t="shared" si="144"/>
        <v>0</v>
      </c>
      <c r="K146" s="239">
        <f t="shared" si="155"/>
        <v>0</v>
      </c>
      <c r="L146" s="269">
        <f t="shared" si="155"/>
        <v>0</v>
      </c>
      <c r="M146" s="259">
        <f aca="true" t="shared" si="156" ref="M146:O146">J146-G146</f>
        <v>0</v>
      </c>
      <c r="N146" s="260">
        <f t="shared" si="156"/>
        <v>0</v>
      </c>
      <c r="O146" s="261">
        <f t="shared" si="156"/>
        <v>0</v>
      </c>
      <c r="P146" s="270"/>
    </row>
    <row r="147" spans="1:16" s="194" customFormat="1" ht="40.5">
      <c r="A147" s="227"/>
      <c r="B147" s="228" t="s">
        <v>90</v>
      </c>
      <c r="C147" s="229" t="s">
        <v>218</v>
      </c>
      <c r="D147" s="228"/>
      <c r="E147" s="228" t="s">
        <v>90</v>
      </c>
      <c r="F147" s="266" t="s">
        <v>218</v>
      </c>
      <c r="G147" s="225">
        <f t="shared" si="143"/>
        <v>0</v>
      </c>
      <c r="H147" s="239"/>
      <c r="I147" s="269"/>
      <c r="J147" s="225">
        <f t="shared" si="144"/>
        <v>0</v>
      </c>
      <c r="K147" s="239"/>
      <c r="L147" s="269"/>
      <c r="M147" s="259">
        <f aca="true" t="shared" si="157" ref="M147:O147">J147-G147</f>
        <v>0</v>
      </c>
      <c r="N147" s="260">
        <f t="shared" si="157"/>
        <v>0</v>
      </c>
      <c r="O147" s="261">
        <f t="shared" si="157"/>
        <v>0</v>
      </c>
      <c r="P147" s="270"/>
    </row>
    <row r="148" spans="1:16" s="194" customFormat="1" ht="40.5">
      <c r="A148" s="227"/>
      <c r="B148" s="228" t="s">
        <v>92</v>
      </c>
      <c r="C148" s="229" t="s">
        <v>219</v>
      </c>
      <c r="D148" s="228"/>
      <c r="E148" s="228" t="s">
        <v>92</v>
      </c>
      <c r="F148" s="266" t="s">
        <v>219</v>
      </c>
      <c r="G148" s="225">
        <f t="shared" si="143"/>
        <v>0</v>
      </c>
      <c r="H148" s="239"/>
      <c r="I148" s="269"/>
      <c r="J148" s="225">
        <f t="shared" si="144"/>
        <v>0</v>
      </c>
      <c r="K148" s="239"/>
      <c r="L148" s="269"/>
      <c r="M148" s="259">
        <f aca="true" t="shared" si="158" ref="M148:O148">J148-G148</f>
        <v>0</v>
      </c>
      <c r="N148" s="260">
        <f t="shared" si="158"/>
        <v>0</v>
      </c>
      <c r="O148" s="261">
        <f t="shared" si="158"/>
        <v>0</v>
      </c>
      <c r="P148" s="270"/>
    </row>
    <row r="149" spans="1:16" s="194" customFormat="1" ht="40.5">
      <c r="A149" s="220">
        <v>511</v>
      </c>
      <c r="B149" s="221"/>
      <c r="C149" s="222" t="s">
        <v>220</v>
      </c>
      <c r="D149" s="221">
        <v>307</v>
      </c>
      <c r="E149" s="223"/>
      <c r="F149" s="268" t="s">
        <v>220</v>
      </c>
      <c r="G149" s="225">
        <f t="shared" si="143"/>
        <v>0</v>
      </c>
      <c r="H149" s="239">
        <f aca="true" t="shared" si="159" ref="H149:L149">SUM(H150:H153)</f>
        <v>0</v>
      </c>
      <c r="I149" s="269">
        <f t="shared" si="159"/>
        <v>0</v>
      </c>
      <c r="J149" s="225">
        <f t="shared" si="144"/>
        <v>0</v>
      </c>
      <c r="K149" s="239">
        <f t="shared" si="159"/>
        <v>0</v>
      </c>
      <c r="L149" s="269">
        <f t="shared" si="159"/>
        <v>0</v>
      </c>
      <c r="M149" s="259">
        <f aca="true" t="shared" si="160" ref="M149:O149">J149-G149</f>
        <v>0</v>
      </c>
      <c r="N149" s="260">
        <f t="shared" si="160"/>
        <v>0</v>
      </c>
      <c r="O149" s="261">
        <f t="shared" si="160"/>
        <v>0</v>
      </c>
      <c r="P149" s="270"/>
    </row>
    <row r="150" spans="1:16" s="194" customFormat="1" ht="27">
      <c r="A150" s="227"/>
      <c r="B150" s="228" t="s">
        <v>87</v>
      </c>
      <c r="C150" s="229" t="s">
        <v>221</v>
      </c>
      <c r="D150" s="228"/>
      <c r="E150" s="230" t="s">
        <v>87</v>
      </c>
      <c r="F150" s="266" t="s">
        <v>221</v>
      </c>
      <c r="G150" s="225">
        <f t="shared" si="143"/>
        <v>0</v>
      </c>
      <c r="H150" s="239"/>
      <c r="I150" s="269"/>
      <c r="J150" s="225">
        <f t="shared" si="144"/>
        <v>0</v>
      </c>
      <c r="K150" s="239"/>
      <c r="L150" s="269"/>
      <c r="M150" s="259">
        <f aca="true" t="shared" si="161" ref="M150:O150">J150-G150</f>
        <v>0</v>
      </c>
      <c r="N150" s="260">
        <f t="shared" si="161"/>
        <v>0</v>
      </c>
      <c r="O150" s="261">
        <f t="shared" si="161"/>
        <v>0</v>
      </c>
      <c r="P150" s="270"/>
    </row>
    <row r="151" spans="1:16" s="194" customFormat="1" ht="27">
      <c r="A151" s="227"/>
      <c r="B151" s="228" t="s">
        <v>90</v>
      </c>
      <c r="C151" s="229" t="s">
        <v>222</v>
      </c>
      <c r="D151" s="228"/>
      <c r="E151" s="230" t="s">
        <v>90</v>
      </c>
      <c r="F151" s="266" t="s">
        <v>222</v>
      </c>
      <c r="G151" s="225">
        <f t="shared" si="143"/>
        <v>0</v>
      </c>
      <c r="H151" s="239"/>
      <c r="I151" s="269"/>
      <c r="J151" s="225">
        <f t="shared" si="144"/>
        <v>0</v>
      </c>
      <c r="K151" s="239"/>
      <c r="L151" s="269"/>
      <c r="M151" s="259">
        <f aca="true" t="shared" si="162" ref="M151:O151">J151-G151</f>
        <v>0</v>
      </c>
      <c r="N151" s="260">
        <f t="shared" si="162"/>
        <v>0</v>
      </c>
      <c r="O151" s="261">
        <f t="shared" si="162"/>
        <v>0</v>
      </c>
      <c r="P151" s="270"/>
    </row>
    <row r="152" spans="1:16" s="194" customFormat="1" ht="27">
      <c r="A152" s="227"/>
      <c r="B152" s="228" t="s">
        <v>92</v>
      </c>
      <c r="C152" s="229" t="s">
        <v>223</v>
      </c>
      <c r="D152" s="228"/>
      <c r="E152" s="228" t="s">
        <v>92</v>
      </c>
      <c r="F152" s="266" t="s">
        <v>223</v>
      </c>
      <c r="G152" s="225">
        <f t="shared" si="143"/>
        <v>0</v>
      </c>
      <c r="H152" s="239"/>
      <c r="I152" s="269"/>
      <c r="J152" s="225">
        <f t="shared" si="144"/>
        <v>0</v>
      </c>
      <c r="K152" s="239"/>
      <c r="L152" s="269"/>
      <c r="M152" s="259">
        <f aca="true" t="shared" si="163" ref="M152:O152">J152-G152</f>
        <v>0</v>
      </c>
      <c r="N152" s="260">
        <f t="shared" si="163"/>
        <v>0</v>
      </c>
      <c r="O152" s="261">
        <f t="shared" si="163"/>
        <v>0</v>
      </c>
      <c r="P152" s="270"/>
    </row>
    <row r="153" spans="1:16" s="194" customFormat="1" ht="27">
      <c r="A153" s="227"/>
      <c r="B153" s="228" t="s">
        <v>118</v>
      </c>
      <c r="C153" s="229" t="s">
        <v>224</v>
      </c>
      <c r="D153" s="228"/>
      <c r="E153" s="228" t="s">
        <v>118</v>
      </c>
      <c r="F153" s="266" t="s">
        <v>224</v>
      </c>
      <c r="G153" s="225">
        <f t="shared" si="143"/>
        <v>0</v>
      </c>
      <c r="H153" s="239"/>
      <c r="I153" s="269"/>
      <c r="J153" s="225">
        <f t="shared" si="144"/>
        <v>0</v>
      </c>
      <c r="K153" s="239"/>
      <c r="L153" s="269"/>
      <c r="M153" s="259">
        <f aca="true" t="shared" si="164" ref="M153:O153">J153-G153</f>
        <v>0</v>
      </c>
      <c r="N153" s="260">
        <f t="shared" si="164"/>
        <v>0</v>
      </c>
      <c r="O153" s="261">
        <f t="shared" si="164"/>
        <v>0</v>
      </c>
      <c r="P153" s="270"/>
    </row>
    <row r="154" spans="1:16" s="194" customFormat="1" ht="27">
      <c r="A154" s="220">
        <v>513</v>
      </c>
      <c r="B154" s="221"/>
      <c r="C154" s="222" t="s">
        <v>225</v>
      </c>
      <c r="D154" s="221"/>
      <c r="E154" s="221"/>
      <c r="F154" s="268"/>
      <c r="G154" s="225">
        <f t="shared" si="143"/>
        <v>0</v>
      </c>
      <c r="H154" s="239">
        <f aca="true" t="shared" si="165" ref="H154:L154">SUM(H155)</f>
        <v>0</v>
      </c>
      <c r="I154" s="269">
        <f t="shared" si="165"/>
        <v>0</v>
      </c>
      <c r="J154" s="225">
        <f t="shared" si="165"/>
        <v>0</v>
      </c>
      <c r="K154" s="239">
        <f t="shared" si="165"/>
        <v>0</v>
      </c>
      <c r="L154" s="269">
        <f t="shared" si="165"/>
        <v>0</v>
      </c>
      <c r="M154" s="259">
        <f aca="true" t="shared" si="166" ref="M154:O154">J154-G154</f>
        <v>0</v>
      </c>
      <c r="N154" s="260">
        <f t="shared" si="166"/>
        <v>0</v>
      </c>
      <c r="O154" s="261">
        <f t="shared" si="166"/>
        <v>0</v>
      </c>
      <c r="P154" s="270"/>
    </row>
    <row r="155" spans="1:16" s="194" customFormat="1" ht="81">
      <c r="A155" s="227"/>
      <c r="B155" s="228" t="s">
        <v>87</v>
      </c>
      <c r="C155" s="229" t="s">
        <v>226</v>
      </c>
      <c r="D155" s="228"/>
      <c r="E155" s="228"/>
      <c r="F155" s="266"/>
      <c r="G155" s="225">
        <f t="shared" si="143"/>
        <v>0</v>
      </c>
      <c r="H155" s="239"/>
      <c r="I155" s="269"/>
      <c r="J155" s="225"/>
      <c r="K155" s="239"/>
      <c r="L155" s="269"/>
      <c r="M155" s="259">
        <f aca="true" t="shared" si="167" ref="M155:O155">J155-G155</f>
        <v>0</v>
      </c>
      <c r="N155" s="260">
        <f t="shared" si="167"/>
        <v>0</v>
      </c>
      <c r="O155" s="261">
        <f t="shared" si="167"/>
        <v>0</v>
      </c>
      <c r="P155" s="270" t="s">
        <v>227</v>
      </c>
    </row>
    <row r="156" spans="1:16" s="194" customFormat="1" ht="15.75">
      <c r="A156" s="220">
        <v>599</v>
      </c>
      <c r="B156" s="221"/>
      <c r="C156" s="222" t="s">
        <v>228</v>
      </c>
      <c r="D156" s="221" t="s">
        <v>229</v>
      </c>
      <c r="E156" s="223"/>
      <c r="F156" s="268" t="s">
        <v>228</v>
      </c>
      <c r="G156" s="225">
        <f t="shared" si="143"/>
        <v>0</v>
      </c>
      <c r="H156" s="239">
        <f aca="true" t="shared" si="168" ref="H156:L156">SUM(H157:H160)</f>
        <v>0</v>
      </c>
      <c r="I156" s="269">
        <f t="shared" si="168"/>
        <v>0</v>
      </c>
      <c r="J156" s="225">
        <f aca="true" t="shared" si="169" ref="J156:J160">K156+L156</f>
        <v>0</v>
      </c>
      <c r="K156" s="239">
        <f t="shared" si="168"/>
        <v>0</v>
      </c>
      <c r="L156" s="269">
        <f t="shared" si="168"/>
        <v>0</v>
      </c>
      <c r="M156" s="259">
        <f aca="true" t="shared" si="170" ref="M156:O156">J156-G156</f>
        <v>0</v>
      </c>
      <c r="N156" s="260">
        <f t="shared" si="170"/>
        <v>0</v>
      </c>
      <c r="O156" s="261">
        <f t="shared" si="170"/>
        <v>0</v>
      </c>
      <c r="P156" s="270"/>
    </row>
    <row r="157" spans="1:16" s="194" customFormat="1" ht="15.75">
      <c r="A157" s="227"/>
      <c r="B157" s="228" t="s">
        <v>108</v>
      </c>
      <c r="C157" s="229" t="s">
        <v>230</v>
      </c>
      <c r="D157" s="228"/>
      <c r="E157" s="228" t="s">
        <v>108</v>
      </c>
      <c r="F157" s="266" t="s">
        <v>230</v>
      </c>
      <c r="G157" s="225">
        <f t="shared" si="143"/>
        <v>0</v>
      </c>
      <c r="H157" s="239"/>
      <c r="I157" s="269"/>
      <c r="J157" s="225">
        <f t="shared" si="169"/>
        <v>0</v>
      </c>
      <c r="K157" s="239"/>
      <c r="L157" s="269"/>
      <c r="M157" s="259">
        <f aca="true" t="shared" si="171" ref="M157:O157">J157-G157</f>
        <v>0</v>
      </c>
      <c r="N157" s="260">
        <f t="shared" si="171"/>
        <v>0</v>
      </c>
      <c r="O157" s="261">
        <f t="shared" si="171"/>
        <v>0</v>
      </c>
      <c r="P157" s="270"/>
    </row>
    <row r="158" spans="1:16" s="194" customFormat="1" ht="27">
      <c r="A158" s="227"/>
      <c r="B158" s="228" t="s">
        <v>123</v>
      </c>
      <c r="C158" s="229" t="s">
        <v>231</v>
      </c>
      <c r="D158" s="228"/>
      <c r="E158" s="228" t="s">
        <v>123</v>
      </c>
      <c r="F158" s="266" t="s">
        <v>231</v>
      </c>
      <c r="G158" s="225">
        <f t="shared" si="143"/>
        <v>0</v>
      </c>
      <c r="H158" s="239"/>
      <c r="I158" s="269"/>
      <c r="J158" s="225">
        <f t="shared" si="169"/>
        <v>0</v>
      </c>
      <c r="K158" s="239"/>
      <c r="L158" s="269"/>
      <c r="M158" s="259">
        <f aca="true" t="shared" si="172" ref="M158:O158">J158-G158</f>
        <v>0</v>
      </c>
      <c r="N158" s="260">
        <f t="shared" si="172"/>
        <v>0</v>
      </c>
      <c r="O158" s="261">
        <f t="shared" si="172"/>
        <v>0</v>
      </c>
      <c r="P158" s="270"/>
    </row>
    <row r="159" spans="1:16" s="194" customFormat="1" ht="67.5">
      <c r="A159" s="227"/>
      <c r="B159" s="228" t="s">
        <v>95</v>
      </c>
      <c r="C159" s="229" t="s">
        <v>232</v>
      </c>
      <c r="D159" s="228"/>
      <c r="E159" s="228" t="s">
        <v>95</v>
      </c>
      <c r="F159" s="266" t="s">
        <v>232</v>
      </c>
      <c r="G159" s="225">
        <f t="shared" si="143"/>
        <v>0</v>
      </c>
      <c r="H159" s="239"/>
      <c r="I159" s="269"/>
      <c r="J159" s="225">
        <f t="shared" si="169"/>
        <v>0</v>
      </c>
      <c r="K159" s="239"/>
      <c r="L159" s="269"/>
      <c r="M159" s="259">
        <f aca="true" t="shared" si="173" ref="M159:O159">J159-G159</f>
        <v>0</v>
      </c>
      <c r="N159" s="260">
        <f t="shared" si="173"/>
        <v>0</v>
      </c>
      <c r="O159" s="261">
        <f t="shared" si="173"/>
        <v>0</v>
      </c>
      <c r="P159" s="270"/>
    </row>
    <row r="160" spans="1:16" s="194" customFormat="1" ht="16.5">
      <c r="A160" s="271"/>
      <c r="B160" s="272">
        <v>99</v>
      </c>
      <c r="C160" s="273" t="s">
        <v>233</v>
      </c>
      <c r="D160" s="272"/>
      <c r="E160" s="274" t="s">
        <v>112</v>
      </c>
      <c r="F160" s="275" t="s">
        <v>233</v>
      </c>
      <c r="G160" s="276">
        <f t="shared" si="143"/>
        <v>0</v>
      </c>
      <c r="H160" s="277"/>
      <c r="I160" s="284"/>
      <c r="J160" s="276">
        <f t="shared" si="169"/>
        <v>0</v>
      </c>
      <c r="K160" s="277"/>
      <c r="L160" s="284"/>
      <c r="M160" s="285">
        <f aca="true" t="shared" si="174" ref="M160:O160">J160-G160</f>
        <v>0</v>
      </c>
      <c r="N160" s="286">
        <f t="shared" si="174"/>
        <v>0</v>
      </c>
      <c r="O160" s="287">
        <f t="shared" si="174"/>
        <v>0</v>
      </c>
      <c r="P160" s="288"/>
    </row>
    <row r="161" spans="1:16" s="194" customFormat="1" ht="15.75" customHeight="1">
      <c r="A161" s="278"/>
      <c r="B161" s="278"/>
      <c r="C161" s="279"/>
      <c r="D161" s="278"/>
      <c r="E161" s="280"/>
      <c r="F161" s="279"/>
      <c r="G161" s="278"/>
      <c r="H161" s="278"/>
      <c r="I161" s="278"/>
      <c r="J161" s="278"/>
      <c r="K161" s="278"/>
      <c r="L161" s="278"/>
      <c r="M161" s="278"/>
      <c r="N161" s="278"/>
      <c r="O161" s="278"/>
      <c r="P161" s="279"/>
    </row>
    <row r="162" spans="1:16" s="194" customFormat="1" ht="15.75" customHeight="1">
      <c r="A162" s="278"/>
      <c r="B162" s="278"/>
      <c r="C162" s="279"/>
      <c r="D162" s="278"/>
      <c r="E162" s="280"/>
      <c r="F162" s="279"/>
      <c r="G162" s="278"/>
      <c r="H162" s="278"/>
      <c r="I162" s="278"/>
      <c r="J162" s="278"/>
      <c r="K162" s="278"/>
      <c r="L162" s="278"/>
      <c r="M162" s="278"/>
      <c r="N162" s="278"/>
      <c r="O162" s="278"/>
      <c r="P162" s="279"/>
    </row>
    <row r="163" spans="1:16" s="194" customFormat="1" ht="15.75" customHeight="1">
      <c r="A163" s="278"/>
      <c r="B163" s="278"/>
      <c r="C163" s="279"/>
      <c r="D163" s="278"/>
      <c r="E163" s="280"/>
      <c r="F163" s="279"/>
      <c r="G163" s="278"/>
      <c r="H163" s="278"/>
      <c r="I163" s="278"/>
      <c r="J163" s="278"/>
      <c r="K163" s="278"/>
      <c r="L163" s="278"/>
      <c r="M163" s="278"/>
      <c r="N163" s="278"/>
      <c r="O163" s="278"/>
      <c r="P163" s="279"/>
    </row>
    <row r="164" spans="1:16" ht="15.75" customHeight="1">
      <c r="A164" s="281"/>
      <c r="B164" s="281"/>
      <c r="C164" s="282"/>
      <c r="D164" s="281"/>
      <c r="E164" s="283"/>
      <c r="F164" s="282"/>
      <c r="G164" s="281"/>
      <c r="H164" s="281"/>
      <c r="I164" s="281"/>
      <c r="J164" s="281"/>
      <c r="K164" s="281"/>
      <c r="L164" s="281"/>
      <c r="M164" s="281"/>
      <c r="N164" s="281"/>
      <c r="O164" s="281"/>
      <c r="P164" s="289"/>
    </row>
    <row r="165" spans="1:16" ht="15.75" customHeight="1">
      <c r="A165" s="281"/>
      <c r="B165" s="281"/>
      <c r="C165" s="282"/>
      <c r="D165" s="281"/>
      <c r="E165" s="283"/>
      <c r="F165" s="282"/>
      <c r="G165" s="281"/>
      <c r="H165" s="281"/>
      <c r="I165" s="281"/>
      <c r="J165" s="281"/>
      <c r="K165" s="281"/>
      <c r="L165" s="281"/>
      <c r="M165" s="281"/>
      <c r="N165" s="281"/>
      <c r="O165" s="281"/>
      <c r="P165" s="289"/>
    </row>
    <row r="166" spans="1:16" ht="15.75" customHeight="1">
      <c r="A166" s="281"/>
      <c r="B166" s="281"/>
      <c r="C166" s="282"/>
      <c r="D166" s="281"/>
      <c r="E166" s="283"/>
      <c r="F166" s="282"/>
      <c r="G166" s="281"/>
      <c r="H166" s="281"/>
      <c r="I166" s="281"/>
      <c r="J166" s="281"/>
      <c r="K166" s="281"/>
      <c r="L166" s="281"/>
      <c r="M166" s="281"/>
      <c r="N166" s="281"/>
      <c r="O166" s="281"/>
      <c r="P166" s="289"/>
    </row>
    <row r="167" spans="1:16" ht="15.75" customHeight="1">
      <c r="A167" s="281"/>
      <c r="B167" s="281"/>
      <c r="C167" s="282"/>
      <c r="D167" s="281"/>
      <c r="E167" s="283"/>
      <c r="F167" s="282"/>
      <c r="G167" s="281"/>
      <c r="H167" s="281"/>
      <c r="I167" s="281"/>
      <c r="J167" s="281"/>
      <c r="K167" s="281"/>
      <c r="L167" s="281"/>
      <c r="M167" s="281"/>
      <c r="N167" s="281"/>
      <c r="O167" s="281"/>
      <c r="P167" s="289"/>
    </row>
    <row r="168" spans="1:16" ht="15.75" customHeight="1">
      <c r="A168" s="281"/>
      <c r="B168" s="281"/>
      <c r="C168" s="282"/>
      <c r="D168" s="281"/>
      <c r="E168" s="283"/>
      <c r="F168" s="282"/>
      <c r="G168" s="281"/>
      <c r="H168" s="281"/>
      <c r="I168" s="281"/>
      <c r="J168" s="281"/>
      <c r="K168" s="281"/>
      <c r="L168" s="281"/>
      <c r="M168" s="281"/>
      <c r="N168" s="281"/>
      <c r="O168" s="281"/>
      <c r="P168" s="289"/>
    </row>
    <row r="169" spans="1:16" ht="15.75" customHeight="1">
      <c r="A169" s="281"/>
      <c r="B169" s="281"/>
      <c r="C169" s="282"/>
      <c r="D169" s="281"/>
      <c r="E169" s="283"/>
      <c r="F169" s="282"/>
      <c r="G169" s="281"/>
      <c r="H169" s="281"/>
      <c r="I169" s="281"/>
      <c r="J169" s="281"/>
      <c r="K169" s="281"/>
      <c r="L169" s="281"/>
      <c r="M169" s="281"/>
      <c r="N169" s="281"/>
      <c r="O169" s="281"/>
      <c r="P169" s="289"/>
    </row>
    <row r="170" spans="1:16" ht="15.75" customHeight="1">
      <c r="A170" s="281"/>
      <c r="B170" s="281"/>
      <c r="C170" s="282"/>
      <c r="D170" s="281"/>
      <c r="E170" s="283"/>
      <c r="F170" s="282"/>
      <c r="G170" s="281"/>
      <c r="H170" s="281"/>
      <c r="I170" s="281"/>
      <c r="J170" s="281"/>
      <c r="K170" s="281"/>
      <c r="L170" s="281"/>
      <c r="M170" s="281"/>
      <c r="N170" s="281"/>
      <c r="O170" s="281"/>
      <c r="P170" s="289"/>
    </row>
    <row r="171" spans="1:16" ht="15.75" customHeight="1">
      <c r="A171" s="281"/>
      <c r="B171" s="281"/>
      <c r="C171" s="282"/>
      <c r="D171" s="281"/>
      <c r="E171" s="283"/>
      <c r="F171" s="282"/>
      <c r="G171" s="281"/>
      <c r="H171" s="281"/>
      <c r="I171" s="281"/>
      <c r="J171" s="281"/>
      <c r="K171" s="281"/>
      <c r="L171" s="281"/>
      <c r="M171" s="281"/>
      <c r="N171" s="281"/>
      <c r="O171" s="281"/>
      <c r="P171" s="289"/>
    </row>
    <row r="172" spans="1:16" ht="15.75" customHeight="1">
      <c r="A172" s="281"/>
      <c r="B172" s="281"/>
      <c r="C172" s="282"/>
      <c r="D172" s="281"/>
      <c r="E172" s="283"/>
      <c r="F172" s="282"/>
      <c r="G172" s="281"/>
      <c r="H172" s="281"/>
      <c r="I172" s="281"/>
      <c r="J172" s="281"/>
      <c r="K172" s="281"/>
      <c r="L172" s="281"/>
      <c r="M172" s="281"/>
      <c r="N172" s="281"/>
      <c r="O172" s="281"/>
      <c r="P172" s="289"/>
    </row>
    <row r="173" spans="1:16" ht="15.75" customHeight="1">
      <c r="A173" s="281"/>
      <c r="B173" s="281"/>
      <c r="C173" s="282"/>
      <c r="D173" s="281"/>
      <c r="E173" s="283"/>
      <c r="F173" s="282"/>
      <c r="G173" s="281"/>
      <c r="H173" s="281"/>
      <c r="I173" s="281"/>
      <c r="J173" s="281"/>
      <c r="K173" s="281"/>
      <c r="L173" s="281"/>
      <c r="M173" s="281"/>
      <c r="N173" s="281"/>
      <c r="O173" s="281"/>
      <c r="P173" s="289"/>
    </row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</sheetData>
  <sheetProtection/>
  <mergeCells count="67">
    <mergeCell ref="A1:B1"/>
    <mergeCell ref="A2:P2"/>
    <mergeCell ref="A4:C4"/>
    <mergeCell ref="D4:F4"/>
    <mergeCell ref="G4:I4"/>
    <mergeCell ref="J4:L4"/>
    <mergeCell ref="M4:O4"/>
    <mergeCell ref="A5:B5"/>
    <mergeCell ref="D5:E5"/>
    <mergeCell ref="A7:F7"/>
    <mergeCell ref="A9:A20"/>
    <mergeCell ref="A22:A48"/>
    <mergeCell ref="A50:A65"/>
    <mergeCell ref="A67:A78"/>
    <mergeCell ref="A80:A122"/>
    <mergeCell ref="A124:A125"/>
    <mergeCell ref="A127:A129"/>
    <mergeCell ref="A131:A133"/>
    <mergeCell ref="A135:A145"/>
    <mergeCell ref="A147:A148"/>
    <mergeCell ref="A150:A153"/>
    <mergeCell ref="A157:A160"/>
    <mergeCell ref="B9:B11"/>
    <mergeCell ref="B12:B16"/>
    <mergeCell ref="B18:B20"/>
    <mergeCell ref="B22:B35"/>
    <mergeCell ref="B38:B40"/>
    <mergeCell ref="B41:B43"/>
    <mergeCell ref="B53:B56"/>
    <mergeCell ref="B57:B59"/>
    <mergeCell ref="B61:B65"/>
    <mergeCell ref="B70:B72"/>
    <mergeCell ref="B74:B78"/>
    <mergeCell ref="B80:B93"/>
    <mergeCell ref="B94:B121"/>
    <mergeCell ref="B131:B132"/>
    <mergeCell ref="B135:B139"/>
    <mergeCell ref="B142:B144"/>
    <mergeCell ref="C5:C6"/>
    <mergeCell ref="C9:C11"/>
    <mergeCell ref="C12:C16"/>
    <mergeCell ref="C18:C20"/>
    <mergeCell ref="C22:C35"/>
    <mergeCell ref="C38:C40"/>
    <mergeCell ref="C41:C43"/>
    <mergeCell ref="C53:C56"/>
    <mergeCell ref="C57:C59"/>
    <mergeCell ref="C61:C65"/>
    <mergeCell ref="C70:C72"/>
    <mergeCell ref="C74:C78"/>
    <mergeCell ref="C80:C93"/>
    <mergeCell ref="C94:C121"/>
    <mergeCell ref="C131:C132"/>
    <mergeCell ref="C135:C139"/>
    <mergeCell ref="C142:C144"/>
    <mergeCell ref="D131:D132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rintOptions horizontalCentered="1"/>
  <pageMargins left="0" right="0" top="0.20833333333333334" bottom="0.20069444444444445" header="0.5076388888888889" footer="0.5076388888888889"/>
  <pageSetup fitToHeight="0" fitToWidth="1" horizontalDpi="600" verticalDpi="6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SheetLayoutView="100" workbookViewId="0" topLeftCell="A1">
      <selection activeCell="A2" sqref="A2:E2"/>
    </sheetView>
  </sheetViews>
  <sheetFormatPr defaultColWidth="9.33203125" defaultRowHeight="12.75"/>
  <cols>
    <col min="1" max="1" width="56.66015625" style="0" customWidth="1"/>
    <col min="2" max="4" width="12" style="0" customWidth="1"/>
    <col min="5" max="5" width="20" style="0" customWidth="1"/>
  </cols>
  <sheetData>
    <row r="1" spans="1:4" s="1" customFormat="1" ht="18" customHeight="1">
      <c r="A1" s="7" t="s">
        <v>234</v>
      </c>
      <c r="B1" s="7"/>
      <c r="C1" s="7"/>
      <c r="D1" s="7"/>
    </row>
    <row r="2" spans="1:5" s="1" customFormat="1" ht="18" customHeight="1">
      <c r="A2" s="8" t="s">
        <v>235</v>
      </c>
      <c r="B2" s="8"/>
      <c r="C2" s="8"/>
      <c r="D2" s="8"/>
      <c r="E2" s="8"/>
    </row>
    <row r="3" spans="1:5" s="2" customFormat="1" ht="18" customHeight="1">
      <c r="A3" s="9"/>
      <c r="B3" s="9"/>
      <c r="C3" s="9"/>
      <c r="D3" s="9"/>
      <c r="E3" s="10" t="s">
        <v>236</v>
      </c>
    </row>
    <row r="4" spans="1:5" s="3" customFormat="1" ht="27" customHeight="1">
      <c r="A4" s="11" t="s">
        <v>237</v>
      </c>
      <c r="B4" s="12" t="s">
        <v>7</v>
      </c>
      <c r="C4" s="12" t="s">
        <v>8</v>
      </c>
      <c r="D4" s="12" t="s">
        <v>9</v>
      </c>
      <c r="E4" s="13" t="s">
        <v>5</v>
      </c>
    </row>
    <row r="5" spans="1:5" s="4" customFormat="1" ht="18" customHeight="1">
      <c r="A5" s="14" t="s">
        <v>41</v>
      </c>
      <c r="B5" s="15">
        <f>SUM(B6,B10,B12,B14,B16)</f>
        <v>467.12</v>
      </c>
      <c r="C5" s="15">
        <f>SUM(C6,C10,C12,C14,C16)</f>
        <v>597.26</v>
      </c>
      <c r="D5" s="15">
        <f>SUM(D6,D10,D12,D14,D16)</f>
        <v>130.14000000000001</v>
      </c>
      <c r="E5" s="16"/>
    </row>
    <row r="6" spans="1:5" s="4" customFormat="1" ht="18" customHeight="1">
      <c r="A6" s="14" t="s">
        <v>238</v>
      </c>
      <c r="B6" s="15">
        <f>SUM(B7:B9)</f>
        <v>467.12</v>
      </c>
      <c r="C6" s="15">
        <f>SUM(C7:C9)</f>
        <v>552.12</v>
      </c>
      <c r="D6" s="17">
        <f aca="true" t="shared" si="0" ref="D6:D26">C6-B6</f>
        <v>85</v>
      </c>
      <c r="E6" s="16"/>
    </row>
    <row r="7" spans="1:5" s="4" customFormat="1" ht="18" customHeight="1">
      <c r="A7" s="18" t="s">
        <v>239</v>
      </c>
      <c r="B7" s="189">
        <v>165.2</v>
      </c>
      <c r="C7" s="17">
        <v>165.2</v>
      </c>
      <c r="D7" s="17">
        <f t="shared" si="0"/>
        <v>0</v>
      </c>
      <c r="E7" s="19"/>
    </row>
    <row r="8" spans="1:5" s="4" customFormat="1" ht="18" customHeight="1">
      <c r="A8" s="18" t="s">
        <v>240</v>
      </c>
      <c r="B8" s="17">
        <v>301.92</v>
      </c>
      <c r="C8" s="17">
        <v>386.92</v>
      </c>
      <c r="D8" s="17">
        <f t="shared" si="0"/>
        <v>85</v>
      </c>
      <c r="E8" s="19"/>
    </row>
    <row r="9" spans="1:5" s="4" customFormat="1" ht="18" customHeight="1">
      <c r="A9" s="18"/>
      <c r="B9" s="17"/>
      <c r="C9" s="17"/>
      <c r="D9" s="17">
        <f t="shared" si="0"/>
        <v>0</v>
      </c>
      <c r="E9" s="19"/>
    </row>
    <row r="10" spans="1:5" s="4" customFormat="1" ht="18" customHeight="1">
      <c r="A10" s="22" t="s">
        <v>241</v>
      </c>
      <c r="B10" s="23">
        <f aca="true" t="shared" si="1" ref="B10:B14">SUM(B11:B11)</f>
        <v>0</v>
      </c>
      <c r="C10" s="23">
        <f aca="true" t="shared" si="2" ref="C10:C14">SUM(C11:C11)</f>
        <v>0</v>
      </c>
      <c r="D10" s="17">
        <f t="shared" si="0"/>
        <v>0</v>
      </c>
      <c r="E10" s="25"/>
    </row>
    <row r="11" spans="1:5" s="5" customFormat="1" ht="18" customHeight="1">
      <c r="A11" s="20" t="s">
        <v>242</v>
      </c>
      <c r="B11" s="21"/>
      <c r="C11" s="21"/>
      <c r="D11" s="17">
        <f t="shared" si="0"/>
        <v>0</v>
      </c>
      <c r="E11" s="24"/>
    </row>
    <row r="12" spans="1:5" s="4" customFormat="1" ht="18" customHeight="1">
      <c r="A12" s="22" t="s">
        <v>243</v>
      </c>
      <c r="B12" s="26">
        <f t="shared" si="1"/>
        <v>0</v>
      </c>
      <c r="C12" s="26">
        <f t="shared" si="2"/>
        <v>0</v>
      </c>
      <c r="D12" s="17">
        <f t="shared" si="0"/>
        <v>0</v>
      </c>
      <c r="E12" s="25"/>
    </row>
    <row r="13" spans="1:5" s="4" customFormat="1" ht="18" customHeight="1">
      <c r="A13" s="20" t="s">
        <v>242</v>
      </c>
      <c r="B13" s="21"/>
      <c r="C13" s="21"/>
      <c r="D13" s="17">
        <f t="shared" si="0"/>
        <v>0</v>
      </c>
      <c r="E13" s="25"/>
    </row>
    <row r="14" spans="1:5" s="4" customFormat="1" ht="18" customHeight="1">
      <c r="A14" s="22" t="s">
        <v>244</v>
      </c>
      <c r="B14" s="26">
        <f t="shared" si="1"/>
        <v>0</v>
      </c>
      <c r="C14" s="26">
        <f t="shared" si="2"/>
        <v>0</v>
      </c>
      <c r="D14" s="17">
        <f t="shared" si="0"/>
        <v>0</v>
      </c>
      <c r="E14" s="25"/>
    </row>
    <row r="15" spans="1:5" s="4" customFormat="1" ht="18" customHeight="1">
      <c r="A15" s="20" t="s">
        <v>242</v>
      </c>
      <c r="B15" s="21"/>
      <c r="C15" s="21"/>
      <c r="D15" s="17">
        <f t="shared" si="0"/>
        <v>0</v>
      </c>
      <c r="E15" s="25"/>
    </row>
    <row r="16" spans="1:5" s="6" customFormat="1" ht="18" customHeight="1">
      <c r="A16" s="22" t="s">
        <v>245</v>
      </c>
      <c r="B16" s="21">
        <f>SUM(B17:B26)</f>
        <v>0</v>
      </c>
      <c r="C16" s="21">
        <f>SUM(C17:C26)</f>
        <v>45.14000000000001</v>
      </c>
      <c r="D16" s="17">
        <f t="shared" si="0"/>
        <v>45.14000000000001</v>
      </c>
      <c r="E16" s="27"/>
    </row>
    <row r="17" spans="1:5" s="4" customFormat="1" ht="18" customHeight="1">
      <c r="A17" s="20" t="s">
        <v>246</v>
      </c>
      <c r="B17" s="21">
        <v>0</v>
      </c>
      <c r="C17" s="21">
        <v>8.44</v>
      </c>
      <c r="D17" s="17">
        <f t="shared" si="0"/>
        <v>8.44</v>
      </c>
      <c r="E17" s="25"/>
    </row>
    <row r="18" spans="1:5" s="4" customFormat="1" ht="18" customHeight="1">
      <c r="A18" s="20" t="s">
        <v>247</v>
      </c>
      <c r="B18" s="21"/>
      <c r="C18" s="21">
        <v>13.8</v>
      </c>
      <c r="D18" s="17">
        <f t="shared" si="0"/>
        <v>13.8</v>
      </c>
      <c r="E18" s="25"/>
    </row>
    <row r="19" spans="1:5" s="4" customFormat="1" ht="18" customHeight="1">
      <c r="A19" s="20" t="s">
        <v>248</v>
      </c>
      <c r="B19" s="21"/>
      <c r="C19" s="21">
        <v>3.07</v>
      </c>
      <c r="D19" s="17">
        <f t="shared" si="0"/>
        <v>3.07</v>
      </c>
      <c r="E19" s="25"/>
    </row>
    <row r="20" spans="1:5" s="4" customFormat="1" ht="18" customHeight="1">
      <c r="A20" s="20" t="s">
        <v>249</v>
      </c>
      <c r="B20" s="21"/>
      <c r="C20" s="21">
        <v>2.78</v>
      </c>
      <c r="D20" s="17">
        <f t="shared" si="0"/>
        <v>2.78</v>
      </c>
      <c r="E20" s="25"/>
    </row>
    <row r="21" spans="1:5" s="6" customFormat="1" ht="24" customHeight="1">
      <c r="A21" s="20" t="s">
        <v>250</v>
      </c>
      <c r="B21" s="21"/>
      <c r="C21" s="21">
        <v>1.08</v>
      </c>
      <c r="D21" s="17">
        <f t="shared" si="0"/>
        <v>1.08</v>
      </c>
      <c r="E21" s="27"/>
    </row>
    <row r="22" spans="1:5" s="4" customFormat="1" ht="18" customHeight="1">
      <c r="A22" s="20" t="s">
        <v>251</v>
      </c>
      <c r="B22" s="21"/>
      <c r="C22" s="21">
        <v>3.57</v>
      </c>
      <c r="D22" s="17">
        <f t="shared" si="0"/>
        <v>3.57</v>
      </c>
      <c r="E22" s="25"/>
    </row>
    <row r="23" spans="1:5" s="4" customFormat="1" ht="18" customHeight="1">
      <c r="A23" s="20" t="s">
        <v>252</v>
      </c>
      <c r="B23" s="21"/>
      <c r="C23" s="21">
        <v>0.2</v>
      </c>
      <c r="D23" s="17">
        <f t="shared" si="0"/>
        <v>0.2</v>
      </c>
      <c r="E23" s="25"/>
    </row>
    <row r="24" spans="1:5" s="4" customFormat="1" ht="18" customHeight="1">
      <c r="A24" s="20" t="s">
        <v>253</v>
      </c>
      <c r="B24" s="21"/>
      <c r="C24" s="21">
        <v>0.2</v>
      </c>
      <c r="D24" s="17">
        <f t="shared" si="0"/>
        <v>0.2</v>
      </c>
      <c r="E24" s="25"/>
    </row>
    <row r="25" spans="1:5" s="4" customFormat="1" ht="18" customHeight="1">
      <c r="A25" s="20" t="s">
        <v>254</v>
      </c>
      <c r="B25" s="21"/>
      <c r="C25" s="21">
        <v>2</v>
      </c>
      <c r="D25" s="17">
        <f t="shared" si="0"/>
        <v>2</v>
      </c>
      <c r="E25" s="25"/>
    </row>
    <row r="26" spans="1:5" s="4" customFormat="1" ht="22.5" customHeight="1">
      <c r="A26" s="28" t="s">
        <v>255</v>
      </c>
      <c r="B26" s="190"/>
      <c r="C26" s="190">
        <v>10</v>
      </c>
      <c r="D26" s="29">
        <f t="shared" si="0"/>
        <v>10</v>
      </c>
      <c r="E26" s="191"/>
    </row>
    <row r="27" s="1" customFormat="1" ht="18" customHeight="1"/>
    <row r="28" s="1" customFormat="1" ht="18" customHeight="1"/>
  </sheetData>
  <sheetProtection/>
  <mergeCells count="2">
    <mergeCell ref="A1:B1"/>
    <mergeCell ref="A2:E2"/>
  </mergeCells>
  <printOptions horizontalCentered="1"/>
  <pageMargins left="0.3576388888888889" right="0.3576388888888889" top="1" bottom="1" header="0.5" footer="0.5"/>
  <pageSetup fitToHeight="0" fitToWidth="1"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"/>
  <sheetViews>
    <sheetView zoomScaleSheetLayoutView="100" workbookViewId="0" topLeftCell="A1">
      <selection activeCell="T21" sqref="T21"/>
    </sheetView>
  </sheetViews>
  <sheetFormatPr defaultColWidth="12" defaultRowHeight="12.75"/>
  <cols>
    <col min="1" max="8" width="7.5" style="164" customWidth="1"/>
    <col min="9" max="9" width="5.83203125" style="164" customWidth="1"/>
    <col min="10" max="18" width="7.16015625" style="164" customWidth="1"/>
    <col min="19" max="19" width="7.83203125" style="164" customWidth="1"/>
    <col min="20" max="20" width="17.16015625" style="164" customWidth="1"/>
    <col min="21" max="21" width="12.66015625" style="164" customWidth="1"/>
    <col min="22" max="22" width="10.16015625" style="164" customWidth="1"/>
    <col min="23" max="23" width="9.5" style="164" customWidth="1"/>
    <col min="24" max="24" width="13.66015625" style="164" customWidth="1"/>
    <col min="25" max="25" width="8.83203125" style="164" customWidth="1"/>
    <col min="26" max="27" width="7.5" style="164" customWidth="1"/>
    <col min="28" max="28" width="5.83203125" style="164" customWidth="1"/>
    <col min="29" max="37" width="7.16015625" style="164" customWidth="1"/>
    <col min="38" max="39" width="7.83203125" style="164" customWidth="1"/>
    <col min="40" max="16384" width="12" style="164" customWidth="1"/>
  </cols>
  <sheetData>
    <row r="1" s="94" customFormat="1" ht="30" customHeight="1">
      <c r="A1" s="94" t="s">
        <v>256</v>
      </c>
    </row>
    <row r="2" spans="1:39" s="164" customFormat="1" ht="22.5">
      <c r="A2" s="167" t="s">
        <v>257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</row>
    <row r="3" spans="1:39" s="164" customFormat="1" ht="27" customHeight="1">
      <c r="A3" s="168"/>
      <c r="B3" s="168"/>
      <c r="C3" s="168"/>
      <c r="D3" s="169"/>
      <c r="E3" s="169"/>
      <c r="S3" s="169"/>
      <c r="T3" s="168"/>
      <c r="U3" s="168"/>
      <c r="V3" s="168"/>
      <c r="W3" s="169"/>
      <c r="X3" s="169"/>
      <c r="AL3" s="169"/>
      <c r="AM3" s="182" t="s">
        <v>236</v>
      </c>
    </row>
    <row r="4" spans="1:39" s="165" customFormat="1" ht="27" customHeight="1">
      <c r="A4" s="170" t="s">
        <v>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6"/>
      <c r="T4" s="177" t="s">
        <v>8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83"/>
      <c r="AM4" s="184" t="s">
        <v>5</v>
      </c>
    </row>
    <row r="5" spans="1:39" s="166" customFormat="1" ht="94.5">
      <c r="A5" s="135" t="s">
        <v>237</v>
      </c>
      <c r="B5" s="136" t="s">
        <v>258</v>
      </c>
      <c r="C5" s="136" t="s">
        <v>259</v>
      </c>
      <c r="D5" s="136" t="s">
        <v>260</v>
      </c>
      <c r="E5" s="136" t="s">
        <v>261</v>
      </c>
      <c r="F5" s="136" t="s">
        <v>262</v>
      </c>
      <c r="G5" s="136" t="s">
        <v>263</v>
      </c>
      <c r="H5" s="136" t="s">
        <v>264</v>
      </c>
      <c r="I5" s="136" t="s">
        <v>41</v>
      </c>
      <c r="J5" s="137" t="s">
        <v>265</v>
      </c>
      <c r="K5" s="137" t="s">
        <v>266</v>
      </c>
      <c r="L5" s="138" t="s">
        <v>267</v>
      </c>
      <c r="M5" s="138" t="s">
        <v>268</v>
      </c>
      <c r="N5" s="138" t="s">
        <v>269</v>
      </c>
      <c r="O5" s="138" t="s">
        <v>270</v>
      </c>
      <c r="P5" s="138" t="s">
        <v>271</v>
      </c>
      <c r="Q5" s="138" t="s">
        <v>272</v>
      </c>
      <c r="R5" s="138" t="s">
        <v>273</v>
      </c>
      <c r="S5" s="150" t="s">
        <v>33</v>
      </c>
      <c r="T5" s="151" t="s">
        <v>237</v>
      </c>
      <c r="U5" s="136" t="s">
        <v>258</v>
      </c>
      <c r="V5" s="136" t="s">
        <v>259</v>
      </c>
      <c r="W5" s="136" t="s">
        <v>260</v>
      </c>
      <c r="X5" s="136" t="s">
        <v>261</v>
      </c>
      <c r="Y5" s="136" t="s">
        <v>262</v>
      </c>
      <c r="Z5" s="136" t="s">
        <v>263</v>
      </c>
      <c r="AA5" s="136" t="s">
        <v>264</v>
      </c>
      <c r="AB5" s="136" t="s">
        <v>41</v>
      </c>
      <c r="AC5" s="137" t="s">
        <v>265</v>
      </c>
      <c r="AD5" s="137" t="s">
        <v>266</v>
      </c>
      <c r="AE5" s="138" t="s">
        <v>267</v>
      </c>
      <c r="AF5" s="138" t="s">
        <v>268</v>
      </c>
      <c r="AG5" s="138" t="s">
        <v>269</v>
      </c>
      <c r="AH5" s="138" t="s">
        <v>270</v>
      </c>
      <c r="AI5" s="138" t="s">
        <v>271</v>
      </c>
      <c r="AJ5" s="138" t="s">
        <v>272</v>
      </c>
      <c r="AK5" s="138" t="s">
        <v>273</v>
      </c>
      <c r="AL5" s="185" t="s">
        <v>33</v>
      </c>
      <c r="AM5" s="186"/>
    </row>
    <row r="6" spans="1:39" s="164" customFormat="1" ht="48" customHeight="1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8"/>
      <c r="T6" s="153" t="s">
        <v>274</v>
      </c>
      <c r="U6" s="156">
        <v>2040402</v>
      </c>
      <c r="V6" s="179">
        <v>50306</v>
      </c>
      <c r="W6" s="179">
        <v>31002</v>
      </c>
      <c r="X6" s="179" t="s">
        <v>275</v>
      </c>
      <c r="Y6" s="179" t="s">
        <v>276</v>
      </c>
      <c r="Z6" s="179" t="s">
        <v>277</v>
      </c>
      <c r="AA6" s="179" t="s">
        <v>276</v>
      </c>
      <c r="AB6" s="179">
        <v>70</v>
      </c>
      <c r="AC6" s="179">
        <v>70</v>
      </c>
      <c r="AD6" s="173"/>
      <c r="AE6" s="173"/>
      <c r="AF6" s="173"/>
      <c r="AG6" s="173"/>
      <c r="AH6" s="173"/>
      <c r="AI6" s="173"/>
      <c r="AJ6" s="173"/>
      <c r="AK6" s="173"/>
      <c r="AL6" s="173"/>
      <c r="AM6" s="187"/>
    </row>
    <row r="7" spans="1:39" s="164" customFormat="1" ht="48" customHeight="1">
      <c r="A7" s="174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80"/>
      <c r="T7" s="181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88"/>
    </row>
  </sheetData>
  <sheetProtection/>
  <mergeCells count="4">
    <mergeCell ref="A2:AM2"/>
    <mergeCell ref="A4:S4"/>
    <mergeCell ref="T4:AL4"/>
    <mergeCell ref="AM4:AM5"/>
  </mergeCells>
  <printOptions horizontalCentered="1"/>
  <pageMargins left="0.16111111111111112" right="0.16111111111111112" top="1" bottom="1" header="0.5" footer="0.5"/>
  <pageSetup fitToHeight="0" fitToWidth="1" horizontalDpi="600" verticalDpi="600" orientation="landscape" paperSize="9" scale="5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"/>
  <sheetViews>
    <sheetView zoomScaleSheetLayoutView="100" workbookViewId="0" topLeftCell="A1">
      <selection activeCell="V11" sqref="V11"/>
    </sheetView>
  </sheetViews>
  <sheetFormatPr defaultColWidth="9.33203125" defaultRowHeight="12.75"/>
  <cols>
    <col min="1" max="15" width="9.5" style="130" customWidth="1"/>
    <col min="16" max="16" width="14" style="130" customWidth="1"/>
    <col min="17" max="17" width="13.16015625" style="130" customWidth="1"/>
    <col min="18" max="30" width="9.5" style="130" customWidth="1"/>
    <col min="31" max="31" width="7.66015625" style="130" customWidth="1"/>
  </cols>
  <sheetData>
    <row r="1" spans="1:31" s="94" customFormat="1" ht="30" customHeight="1">
      <c r="A1" s="7" t="s">
        <v>278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7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1:31" s="127" customFormat="1" ht="36" customHeight="1">
      <c r="A2" s="132" t="s">
        <v>279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</row>
    <row r="3" spans="14:32" ht="13.5">
      <c r="N3" s="146"/>
      <c r="O3" s="147"/>
      <c r="AC3" s="146"/>
      <c r="AD3" s="147"/>
      <c r="AE3" s="159" t="s">
        <v>236</v>
      </c>
      <c r="AF3" s="129"/>
    </row>
    <row r="4" spans="1:31" s="128" customFormat="1" ht="39" customHeight="1">
      <c r="A4" s="133" t="s">
        <v>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48"/>
      <c r="P4" s="149" t="s">
        <v>8</v>
      </c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60" t="s">
        <v>5</v>
      </c>
    </row>
    <row r="5" spans="1:31" s="128" customFormat="1" ht="67.5">
      <c r="A5" s="135" t="s">
        <v>237</v>
      </c>
      <c r="B5" s="136" t="s">
        <v>258</v>
      </c>
      <c r="C5" s="136" t="s">
        <v>280</v>
      </c>
      <c r="D5" s="136" t="s">
        <v>281</v>
      </c>
      <c r="E5" s="136" t="s">
        <v>41</v>
      </c>
      <c r="F5" s="137" t="s">
        <v>265</v>
      </c>
      <c r="G5" s="137" t="s">
        <v>266</v>
      </c>
      <c r="H5" s="138" t="s">
        <v>267</v>
      </c>
      <c r="I5" s="138" t="s">
        <v>268</v>
      </c>
      <c r="J5" s="138" t="s">
        <v>269</v>
      </c>
      <c r="K5" s="138" t="s">
        <v>270</v>
      </c>
      <c r="L5" s="138" t="s">
        <v>271</v>
      </c>
      <c r="M5" s="138" t="s">
        <v>272</v>
      </c>
      <c r="N5" s="138" t="s">
        <v>273</v>
      </c>
      <c r="O5" s="150" t="s">
        <v>33</v>
      </c>
      <c r="P5" s="151" t="s">
        <v>237</v>
      </c>
      <c r="Q5" s="136" t="s">
        <v>258</v>
      </c>
      <c r="R5" s="136" t="s">
        <v>280</v>
      </c>
      <c r="S5" s="136" t="s">
        <v>281</v>
      </c>
      <c r="T5" s="136" t="s">
        <v>41</v>
      </c>
      <c r="U5" s="137" t="s">
        <v>265</v>
      </c>
      <c r="V5" s="137" t="s">
        <v>266</v>
      </c>
      <c r="W5" s="138" t="s">
        <v>267</v>
      </c>
      <c r="X5" s="138" t="s">
        <v>268</v>
      </c>
      <c r="Y5" s="138" t="s">
        <v>269</v>
      </c>
      <c r="Z5" s="138" t="s">
        <v>270</v>
      </c>
      <c r="AA5" s="138" t="s">
        <v>271</v>
      </c>
      <c r="AB5" s="138" t="s">
        <v>272</v>
      </c>
      <c r="AC5" s="138" t="s">
        <v>273</v>
      </c>
      <c r="AD5" s="138" t="s">
        <v>33</v>
      </c>
      <c r="AE5" s="161"/>
    </row>
    <row r="6" spans="1:31" ht="48" customHeight="1">
      <c r="A6" s="139"/>
      <c r="B6" s="140"/>
      <c r="C6" s="140"/>
      <c r="D6" s="140"/>
      <c r="E6" s="140"/>
      <c r="F6" s="141"/>
      <c r="G6" s="141"/>
      <c r="H6" s="142"/>
      <c r="I6" s="142"/>
      <c r="J6" s="142"/>
      <c r="K6" s="142"/>
      <c r="L6" s="142"/>
      <c r="M6" s="142"/>
      <c r="N6" s="142"/>
      <c r="O6" s="152"/>
      <c r="P6" s="153" t="s">
        <v>274</v>
      </c>
      <c r="Q6" s="156">
        <v>2040402</v>
      </c>
      <c r="R6" s="157" t="s">
        <v>282</v>
      </c>
      <c r="S6" s="157" t="s">
        <v>282</v>
      </c>
      <c r="T6" s="157">
        <v>20</v>
      </c>
      <c r="U6" s="158">
        <v>20</v>
      </c>
      <c r="V6" s="141"/>
      <c r="W6" s="142"/>
      <c r="X6" s="142"/>
      <c r="Y6" s="142"/>
      <c r="Z6" s="142"/>
      <c r="AA6" s="142"/>
      <c r="AB6" s="142"/>
      <c r="AC6" s="142"/>
      <c r="AD6" s="142"/>
      <c r="AE6" s="162"/>
    </row>
    <row r="7" spans="1:31" ht="48" customHeight="1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54"/>
      <c r="P7" s="155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63"/>
    </row>
    <row r="8" spans="1:31" s="129" customFormat="1" ht="30" customHeight="1">
      <c r="A8" s="145" t="s">
        <v>283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</row>
  </sheetData>
  <sheetProtection/>
  <mergeCells count="4">
    <mergeCell ref="A2:AE2"/>
    <mergeCell ref="A4:O4"/>
    <mergeCell ref="P4:AD4"/>
    <mergeCell ref="AE4:AE5"/>
  </mergeCells>
  <printOptions horizontalCentered="1"/>
  <pageMargins left="0.19652777777777777" right="0.19652777777777777" top="1" bottom="1" header="0.5" footer="0.5"/>
  <pageSetup fitToHeight="0" fitToWidth="1" horizontalDpi="600" verticalDpi="600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workbookViewId="0" topLeftCell="A1">
      <selection activeCell="A3" sqref="A3:B3"/>
    </sheetView>
  </sheetViews>
  <sheetFormatPr defaultColWidth="12" defaultRowHeight="12.75"/>
  <cols>
    <col min="1" max="1" width="12" style="96" customWidth="1"/>
    <col min="2" max="2" width="18.16015625" style="96" customWidth="1"/>
    <col min="3" max="3" width="23" style="96" customWidth="1"/>
    <col min="4" max="4" width="21.5" style="96" customWidth="1"/>
    <col min="5" max="5" width="23.66015625" style="96" customWidth="1"/>
    <col min="6" max="6" width="24.66015625" style="96" customWidth="1"/>
    <col min="7" max="7" width="19.5" style="96" customWidth="1"/>
    <col min="8" max="8" width="35.5" style="96" customWidth="1"/>
    <col min="9" max="16384" width="12" style="96" customWidth="1"/>
  </cols>
  <sheetData>
    <row r="1" spans="1:8" s="96" customFormat="1" ht="13.5">
      <c r="A1" s="37" t="s">
        <v>284</v>
      </c>
      <c r="B1" s="38"/>
      <c r="C1" s="39"/>
      <c r="D1" s="39"/>
      <c r="E1" s="39"/>
      <c r="F1" s="39"/>
      <c r="G1" s="39"/>
      <c r="H1" s="39"/>
    </row>
    <row r="2" spans="1:8" s="96" customFormat="1" ht="36" customHeight="1">
      <c r="A2" s="99" t="s">
        <v>285</v>
      </c>
      <c r="B2" s="99"/>
      <c r="C2" s="99"/>
      <c r="D2" s="99"/>
      <c r="E2" s="99"/>
      <c r="F2" s="99"/>
      <c r="G2" s="99"/>
      <c r="H2" s="99"/>
    </row>
    <row r="3" spans="1:8" s="97" customFormat="1" ht="33.75" customHeight="1">
      <c r="A3" s="100" t="s">
        <v>286</v>
      </c>
      <c r="B3" s="101"/>
      <c r="C3" s="102" t="s">
        <v>287</v>
      </c>
      <c r="D3" s="102"/>
      <c r="E3" s="102"/>
      <c r="F3" s="102"/>
      <c r="G3" s="102"/>
      <c r="H3" s="103"/>
    </row>
    <row r="4" spans="1:8" s="97" customFormat="1" ht="31.5" customHeight="1">
      <c r="A4" s="104" t="s">
        <v>288</v>
      </c>
      <c r="B4" s="105"/>
      <c r="C4" s="106" t="s">
        <v>7</v>
      </c>
      <c r="D4" s="106"/>
      <c r="E4" s="107"/>
      <c r="F4" s="108" t="s">
        <v>8</v>
      </c>
      <c r="G4" s="106"/>
      <c r="H4" s="109"/>
    </row>
    <row r="5" spans="1:8" s="97" customFormat="1" ht="21" customHeight="1">
      <c r="A5" s="63"/>
      <c r="B5" s="64"/>
      <c r="C5" s="110" t="s">
        <v>289</v>
      </c>
      <c r="D5" s="56">
        <v>2472.56</v>
      </c>
      <c r="E5" s="59"/>
      <c r="F5" s="111">
        <v>2884.75</v>
      </c>
      <c r="G5" s="112"/>
      <c r="H5" s="113"/>
    </row>
    <row r="6" spans="1:8" s="97" customFormat="1" ht="21" customHeight="1">
      <c r="A6" s="63"/>
      <c r="B6" s="64"/>
      <c r="C6" s="112" t="s">
        <v>42</v>
      </c>
      <c r="D6" s="112"/>
      <c r="E6" s="114">
        <v>2005.44</v>
      </c>
      <c r="F6" s="111">
        <v>2287.49</v>
      </c>
      <c r="G6" s="112"/>
      <c r="H6" s="113"/>
    </row>
    <row r="7" spans="1:8" s="97" customFormat="1" ht="21" customHeight="1">
      <c r="A7" s="63"/>
      <c r="B7" s="64"/>
      <c r="C7" s="112" t="s">
        <v>43</v>
      </c>
      <c r="D7" s="112"/>
      <c r="E7" s="114">
        <v>467.12</v>
      </c>
      <c r="F7" s="111">
        <v>552.12</v>
      </c>
      <c r="G7" s="112"/>
      <c r="H7" s="113"/>
    </row>
    <row r="8" spans="1:8" s="97" customFormat="1" ht="21" customHeight="1">
      <c r="A8" s="63"/>
      <c r="B8" s="64"/>
      <c r="C8" s="112" t="s">
        <v>276</v>
      </c>
      <c r="D8" s="112"/>
      <c r="E8" s="115"/>
      <c r="F8" s="111">
        <v>45.14</v>
      </c>
      <c r="G8" s="112"/>
      <c r="H8" s="113"/>
    </row>
    <row r="9" spans="1:8" s="97" customFormat="1" ht="123" customHeight="1">
      <c r="A9" s="116" t="s">
        <v>290</v>
      </c>
      <c r="B9" s="77"/>
      <c r="C9" s="117" t="s">
        <v>291</v>
      </c>
      <c r="D9" s="117"/>
      <c r="E9" s="118"/>
      <c r="F9" s="117" t="s">
        <v>292</v>
      </c>
      <c r="G9" s="117"/>
      <c r="H9" s="117"/>
    </row>
    <row r="10" spans="1:8" s="97" customFormat="1" ht="129" customHeight="1">
      <c r="A10" s="116" t="s">
        <v>293</v>
      </c>
      <c r="B10" s="77"/>
      <c r="C10" s="72" t="s">
        <v>294</v>
      </c>
      <c r="D10" s="72"/>
      <c r="E10" s="73"/>
      <c r="F10" s="119" t="s">
        <v>294</v>
      </c>
      <c r="G10" s="117"/>
      <c r="H10" s="120"/>
    </row>
    <row r="11" spans="1:8" s="98" customFormat="1" ht="27.75" customHeight="1">
      <c r="A11" s="71" t="s">
        <v>295</v>
      </c>
      <c r="B11" s="72" t="s">
        <v>296</v>
      </c>
      <c r="C11" s="72" t="s">
        <v>297</v>
      </c>
      <c r="D11" s="72" t="s">
        <v>298</v>
      </c>
      <c r="E11" s="73" t="s">
        <v>299</v>
      </c>
      <c r="F11" s="74" t="s">
        <v>298</v>
      </c>
      <c r="G11" s="72" t="s">
        <v>299</v>
      </c>
      <c r="H11" s="75" t="s">
        <v>300</v>
      </c>
    </row>
    <row r="12" spans="1:8" s="97" customFormat="1" ht="24.75" customHeight="1">
      <c r="A12" s="71"/>
      <c r="B12" s="76" t="s">
        <v>301</v>
      </c>
      <c r="C12" s="77" t="s">
        <v>302</v>
      </c>
      <c r="D12" s="85" t="s">
        <v>303</v>
      </c>
      <c r="E12" s="73" t="s">
        <v>304</v>
      </c>
      <c r="F12" s="85" t="s">
        <v>303</v>
      </c>
      <c r="G12" s="73" t="s">
        <v>304</v>
      </c>
      <c r="H12" s="80"/>
    </row>
    <row r="13" spans="1:8" s="97" customFormat="1" ht="24.75" customHeight="1">
      <c r="A13" s="71"/>
      <c r="B13" s="76"/>
      <c r="C13" s="77"/>
      <c r="D13" s="85" t="s">
        <v>305</v>
      </c>
      <c r="E13" s="73" t="s">
        <v>304</v>
      </c>
      <c r="F13" s="85" t="s">
        <v>305</v>
      </c>
      <c r="G13" s="73" t="s">
        <v>304</v>
      </c>
      <c r="H13" s="80"/>
    </row>
    <row r="14" spans="1:8" s="97" customFormat="1" ht="24.75" customHeight="1">
      <c r="A14" s="71"/>
      <c r="B14" s="76"/>
      <c r="C14" s="77"/>
      <c r="D14" s="85" t="s">
        <v>306</v>
      </c>
      <c r="E14" s="73" t="s">
        <v>307</v>
      </c>
      <c r="F14" s="85" t="s">
        <v>306</v>
      </c>
      <c r="G14" s="73" t="s">
        <v>307</v>
      </c>
      <c r="H14" s="80"/>
    </row>
    <row r="15" spans="1:8" s="97" customFormat="1" ht="24.75" customHeight="1">
      <c r="A15" s="71"/>
      <c r="B15" s="76"/>
      <c r="C15" s="77"/>
      <c r="D15" s="85" t="s">
        <v>308</v>
      </c>
      <c r="E15" s="73" t="s">
        <v>309</v>
      </c>
      <c r="F15" s="85" t="s">
        <v>308</v>
      </c>
      <c r="G15" s="73" t="s">
        <v>309</v>
      </c>
      <c r="H15" s="80"/>
    </row>
    <row r="16" spans="1:8" s="97" customFormat="1" ht="24.75" customHeight="1">
      <c r="A16" s="71"/>
      <c r="B16" s="76"/>
      <c r="C16" s="77"/>
      <c r="D16" s="85" t="s">
        <v>310</v>
      </c>
      <c r="E16" s="73" t="s">
        <v>311</v>
      </c>
      <c r="F16" s="85" t="s">
        <v>310</v>
      </c>
      <c r="G16" s="73" t="s">
        <v>311</v>
      </c>
      <c r="H16" s="80"/>
    </row>
    <row r="17" spans="1:8" s="97" customFormat="1" ht="24.75" customHeight="1">
      <c r="A17" s="71"/>
      <c r="B17" s="76"/>
      <c r="C17" s="77"/>
      <c r="D17" s="85" t="s">
        <v>312</v>
      </c>
      <c r="E17" s="73" t="s">
        <v>313</v>
      </c>
      <c r="F17" s="85" t="s">
        <v>312</v>
      </c>
      <c r="G17" s="73" t="s">
        <v>313</v>
      </c>
      <c r="H17" s="80"/>
    </row>
    <row r="18" spans="1:8" s="97" customFormat="1" ht="24.75" customHeight="1">
      <c r="A18" s="71"/>
      <c r="B18" s="76"/>
      <c r="C18" s="77"/>
      <c r="D18" s="85" t="s">
        <v>314</v>
      </c>
      <c r="E18" s="73" t="s">
        <v>313</v>
      </c>
      <c r="F18" s="85" t="s">
        <v>314</v>
      </c>
      <c r="G18" s="73" t="s">
        <v>313</v>
      </c>
      <c r="H18" s="80"/>
    </row>
    <row r="19" spans="1:8" s="97" customFormat="1" ht="24.75" customHeight="1">
      <c r="A19" s="71"/>
      <c r="B19" s="76"/>
      <c r="C19" s="77"/>
      <c r="D19" s="85" t="s">
        <v>315</v>
      </c>
      <c r="E19" s="73" t="s">
        <v>316</v>
      </c>
      <c r="F19" s="85" t="s">
        <v>315</v>
      </c>
      <c r="G19" s="73" t="s">
        <v>316</v>
      </c>
      <c r="H19" s="80"/>
    </row>
    <row r="20" spans="1:8" s="97" customFormat="1" ht="24.75" customHeight="1">
      <c r="A20" s="71"/>
      <c r="B20" s="76"/>
      <c r="C20" s="77"/>
      <c r="D20" s="85" t="s">
        <v>317</v>
      </c>
      <c r="E20" s="73" t="s">
        <v>313</v>
      </c>
      <c r="F20" s="85" t="s">
        <v>317</v>
      </c>
      <c r="G20" s="73" t="s">
        <v>313</v>
      </c>
      <c r="H20" s="80"/>
    </row>
    <row r="21" spans="1:8" s="97" customFormat="1" ht="21" customHeight="1">
      <c r="A21" s="71"/>
      <c r="B21" s="76"/>
      <c r="C21" s="77" t="s">
        <v>318</v>
      </c>
      <c r="D21" s="121" t="s">
        <v>319</v>
      </c>
      <c r="E21" s="122" t="s">
        <v>320</v>
      </c>
      <c r="F21" s="121" t="s">
        <v>319</v>
      </c>
      <c r="G21" s="122" t="s">
        <v>320</v>
      </c>
      <c r="H21" s="80"/>
    </row>
    <row r="22" spans="1:8" s="97" customFormat="1" ht="21" customHeight="1">
      <c r="A22" s="71"/>
      <c r="B22" s="76"/>
      <c r="C22" s="77"/>
      <c r="D22" s="121" t="s">
        <v>321</v>
      </c>
      <c r="E22" s="122" t="s">
        <v>322</v>
      </c>
      <c r="F22" s="121" t="s">
        <v>321</v>
      </c>
      <c r="G22" s="122" t="s">
        <v>322</v>
      </c>
      <c r="H22" s="80"/>
    </row>
    <row r="23" spans="1:8" s="97" customFormat="1" ht="21" customHeight="1">
      <c r="A23" s="71"/>
      <c r="B23" s="76"/>
      <c r="C23" s="77"/>
      <c r="D23" s="121" t="s">
        <v>323</v>
      </c>
      <c r="E23" s="122" t="s">
        <v>324</v>
      </c>
      <c r="F23" s="121" t="s">
        <v>323</v>
      </c>
      <c r="G23" s="122" t="s">
        <v>324</v>
      </c>
      <c r="H23" s="80"/>
    </row>
    <row r="24" spans="1:8" s="97" customFormat="1" ht="21" customHeight="1">
      <c r="A24" s="71"/>
      <c r="B24" s="76"/>
      <c r="C24" s="77"/>
      <c r="D24" s="121" t="s">
        <v>325</v>
      </c>
      <c r="E24" s="122" t="s">
        <v>326</v>
      </c>
      <c r="F24" s="121" t="s">
        <v>325</v>
      </c>
      <c r="G24" s="122" t="s">
        <v>326</v>
      </c>
      <c r="H24" s="80"/>
    </row>
    <row r="25" spans="1:8" s="97" customFormat="1" ht="21" customHeight="1">
      <c r="A25" s="71"/>
      <c r="B25" s="76"/>
      <c r="C25" s="77"/>
      <c r="D25" s="121" t="s">
        <v>327</v>
      </c>
      <c r="E25" s="122" t="s">
        <v>328</v>
      </c>
      <c r="F25" s="121" t="s">
        <v>327</v>
      </c>
      <c r="G25" s="122" t="s">
        <v>328</v>
      </c>
      <c r="H25" s="80"/>
    </row>
    <row r="26" spans="1:8" s="97" customFormat="1" ht="19.5" customHeight="1">
      <c r="A26" s="71"/>
      <c r="B26" s="76"/>
      <c r="C26" s="77"/>
      <c r="D26" s="121" t="s">
        <v>329</v>
      </c>
      <c r="E26" s="122" t="s">
        <v>304</v>
      </c>
      <c r="F26" s="121" t="s">
        <v>329</v>
      </c>
      <c r="G26" s="122" t="s">
        <v>304</v>
      </c>
      <c r="H26" s="80"/>
    </row>
    <row r="27" spans="1:8" s="97" customFormat="1" ht="21" customHeight="1">
      <c r="A27" s="71"/>
      <c r="B27" s="76"/>
      <c r="C27" s="77"/>
      <c r="D27" s="121" t="s">
        <v>330</v>
      </c>
      <c r="E27" s="122" t="s">
        <v>331</v>
      </c>
      <c r="F27" s="121" t="s">
        <v>330</v>
      </c>
      <c r="G27" s="122" t="s">
        <v>331</v>
      </c>
      <c r="H27" s="80"/>
    </row>
    <row r="28" spans="1:8" s="97" customFormat="1" ht="21" customHeight="1">
      <c r="A28" s="71"/>
      <c r="B28" s="76"/>
      <c r="C28" s="77" t="s">
        <v>332</v>
      </c>
      <c r="D28" s="121" t="s">
        <v>333</v>
      </c>
      <c r="E28" s="122" t="s">
        <v>304</v>
      </c>
      <c r="F28" s="121" t="s">
        <v>333</v>
      </c>
      <c r="G28" s="122" t="s">
        <v>304</v>
      </c>
      <c r="H28" s="80"/>
    </row>
    <row r="29" spans="1:8" s="97" customFormat="1" ht="21" customHeight="1">
      <c r="A29" s="71"/>
      <c r="B29" s="76"/>
      <c r="C29" s="77"/>
      <c r="D29" s="121" t="s">
        <v>334</v>
      </c>
      <c r="E29" s="122" t="s">
        <v>304</v>
      </c>
      <c r="F29" s="121" t="s">
        <v>334</v>
      </c>
      <c r="G29" s="122" t="s">
        <v>304</v>
      </c>
      <c r="H29" s="82"/>
    </row>
    <row r="30" spans="1:8" s="97" customFormat="1" ht="21" customHeight="1">
      <c r="A30" s="71"/>
      <c r="B30" s="76"/>
      <c r="C30" s="77"/>
      <c r="D30" s="121" t="s">
        <v>335</v>
      </c>
      <c r="E30" s="122" t="s">
        <v>336</v>
      </c>
      <c r="F30" s="121" t="s">
        <v>335</v>
      </c>
      <c r="G30" s="122" t="s">
        <v>336</v>
      </c>
      <c r="H30" s="82"/>
    </row>
    <row r="31" spans="1:8" s="97" customFormat="1" ht="30" customHeight="1">
      <c r="A31" s="71"/>
      <c r="B31" s="76"/>
      <c r="C31" s="77" t="s">
        <v>337</v>
      </c>
      <c r="D31" s="121" t="s">
        <v>338</v>
      </c>
      <c r="E31" s="122" t="s">
        <v>304</v>
      </c>
      <c r="F31" s="121" t="s">
        <v>338</v>
      </c>
      <c r="G31" s="122" t="s">
        <v>304</v>
      </c>
      <c r="H31" s="82"/>
    </row>
    <row r="32" spans="1:8" s="97" customFormat="1" ht="21" customHeight="1">
      <c r="A32" s="71"/>
      <c r="B32" s="76"/>
      <c r="C32" s="77" t="s">
        <v>339</v>
      </c>
      <c r="D32" s="121" t="s">
        <v>340</v>
      </c>
      <c r="E32" s="122" t="s">
        <v>341</v>
      </c>
      <c r="F32" s="121" t="s">
        <v>340</v>
      </c>
      <c r="G32" s="122" t="s">
        <v>341</v>
      </c>
      <c r="H32" s="82"/>
    </row>
    <row r="33" spans="1:8" s="97" customFormat="1" ht="21" customHeight="1">
      <c r="A33" s="71"/>
      <c r="B33" s="76"/>
      <c r="C33" s="77"/>
      <c r="D33" s="121" t="s">
        <v>342</v>
      </c>
      <c r="E33" s="122" t="s">
        <v>343</v>
      </c>
      <c r="F33" s="121" t="s">
        <v>342</v>
      </c>
      <c r="G33" s="122" t="s">
        <v>343</v>
      </c>
      <c r="H33" s="82"/>
    </row>
    <row r="34" spans="1:8" s="97" customFormat="1" ht="21" customHeight="1">
      <c r="A34" s="71"/>
      <c r="B34" s="76"/>
      <c r="C34" s="77"/>
      <c r="D34" s="121" t="s">
        <v>344</v>
      </c>
      <c r="E34" s="122" t="s">
        <v>345</v>
      </c>
      <c r="F34" s="121" t="s">
        <v>344</v>
      </c>
      <c r="G34" s="122" t="s">
        <v>345</v>
      </c>
      <c r="H34" s="82"/>
    </row>
    <row r="35" spans="1:8" s="97" customFormat="1" ht="21" customHeight="1">
      <c r="A35" s="71"/>
      <c r="B35" s="76"/>
      <c r="C35" s="77"/>
      <c r="D35" s="121" t="s">
        <v>346</v>
      </c>
      <c r="E35" s="122" t="s">
        <v>347</v>
      </c>
      <c r="F35" s="121" t="s">
        <v>346</v>
      </c>
      <c r="G35" s="122" t="s">
        <v>347</v>
      </c>
      <c r="H35" s="82"/>
    </row>
    <row r="36" spans="1:8" s="97" customFormat="1" ht="33" customHeight="1">
      <c r="A36" s="71"/>
      <c r="B36" s="72" t="s">
        <v>348</v>
      </c>
      <c r="C36" s="77" t="s">
        <v>349</v>
      </c>
      <c r="D36" s="121" t="s">
        <v>350</v>
      </c>
      <c r="E36" s="122" t="s">
        <v>351</v>
      </c>
      <c r="F36" s="121" t="s">
        <v>350</v>
      </c>
      <c r="G36" s="122" t="s">
        <v>351</v>
      </c>
      <c r="H36" s="82"/>
    </row>
    <row r="37" spans="1:8" s="97" customFormat="1" ht="33" customHeight="1">
      <c r="A37" s="45" t="s">
        <v>352</v>
      </c>
      <c r="B37" s="46"/>
      <c r="C37" s="46"/>
      <c r="D37" s="46"/>
      <c r="E37" s="123"/>
      <c r="F37" s="124"/>
      <c r="G37" s="125"/>
      <c r="H37" s="126"/>
    </row>
    <row r="38" spans="1:256" s="97" customFormat="1" ht="13.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</row>
    <row r="39" spans="1:256" s="97" customFormat="1" ht="13.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  <row r="40" spans="1:256" s="97" customFormat="1" ht="13.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</row>
    <row r="41" spans="1:256" s="97" customFormat="1" ht="13.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</row>
    <row r="42" spans="1:256" s="97" customFormat="1" ht="13.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</row>
  </sheetData>
  <sheetProtection/>
  <mergeCells count="30">
    <mergeCell ref="A2:H2"/>
    <mergeCell ref="A3:B3"/>
    <mergeCell ref="C3:H3"/>
    <mergeCell ref="C4:E4"/>
    <mergeCell ref="F4:H4"/>
    <mergeCell ref="D5:E5"/>
    <mergeCell ref="F5:H5"/>
    <mergeCell ref="C6:D6"/>
    <mergeCell ref="F6:H6"/>
    <mergeCell ref="C7:D7"/>
    <mergeCell ref="F7:H7"/>
    <mergeCell ref="C8:D8"/>
    <mergeCell ref="F8:H8"/>
    <mergeCell ref="A9:B9"/>
    <mergeCell ref="C9:E9"/>
    <mergeCell ref="F9:H9"/>
    <mergeCell ref="A10:B10"/>
    <mergeCell ref="C10:E10"/>
    <mergeCell ref="F10:H10"/>
    <mergeCell ref="A37:B37"/>
    <mergeCell ref="C37:E37"/>
    <mergeCell ref="F37:H37"/>
    <mergeCell ref="A11:A36"/>
    <mergeCell ref="B12:B31"/>
    <mergeCell ref="B32:B35"/>
    <mergeCell ref="C12:C20"/>
    <mergeCell ref="C21:C27"/>
    <mergeCell ref="C28:C30"/>
    <mergeCell ref="C32:C35"/>
    <mergeCell ref="A4:B8"/>
  </mergeCells>
  <printOptions horizontalCentered="1"/>
  <pageMargins left="0" right="0" top="0.5076388888888889" bottom="0.38958333333333334" header="0.5076388888888889" footer="0.5076388888888889"/>
  <pageSetup fitToHeight="1" fitToWidth="1" horizontalDpi="600" verticalDpi="600" orientation="portrait" paperSize="9" scale="6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workbookViewId="0" topLeftCell="A1">
      <selection activeCell="A3" sqref="A3:B3"/>
    </sheetView>
  </sheetViews>
  <sheetFormatPr defaultColWidth="12" defaultRowHeight="12.75"/>
  <cols>
    <col min="1" max="1" width="15.83203125" style="31" customWidth="1"/>
    <col min="2" max="2" width="13.16015625" style="31" customWidth="1"/>
    <col min="3" max="3" width="27.33203125" style="31" customWidth="1"/>
    <col min="4" max="4" width="23.16015625" style="31" customWidth="1"/>
    <col min="5" max="5" width="19.33203125" style="31" customWidth="1"/>
    <col min="6" max="6" width="22.16015625" style="31" customWidth="1"/>
    <col min="7" max="7" width="20.66015625" style="31" customWidth="1"/>
    <col min="8" max="8" width="20.33203125" style="31" customWidth="1"/>
    <col min="9" max="243" width="12" style="31" customWidth="1"/>
    <col min="244" max="16384" width="12" style="36" customWidth="1"/>
  </cols>
  <sheetData>
    <row r="1" spans="1:256" s="31" customFormat="1" ht="13.5">
      <c r="A1" s="37" t="s">
        <v>353</v>
      </c>
      <c r="B1" s="38"/>
      <c r="C1" s="39"/>
      <c r="D1" s="39"/>
      <c r="E1" s="39"/>
      <c r="F1" s="39"/>
      <c r="G1" s="39"/>
      <c r="H1" s="39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31" customFormat="1" ht="42" customHeight="1">
      <c r="A2" s="40" t="s">
        <v>354</v>
      </c>
      <c r="B2" s="41"/>
      <c r="C2" s="41"/>
      <c r="D2" s="41"/>
      <c r="E2" s="41"/>
      <c r="F2" s="41"/>
      <c r="G2" s="41"/>
      <c r="H2" s="4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243" s="32" customFormat="1" ht="36" customHeight="1">
      <c r="A3" s="42" t="s">
        <v>237</v>
      </c>
      <c r="B3" s="43"/>
      <c r="C3" s="43" t="s">
        <v>239</v>
      </c>
      <c r="D3" s="43"/>
      <c r="E3" s="43"/>
      <c r="F3" s="43"/>
      <c r="G3" s="43"/>
      <c r="H3" s="4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</row>
    <row r="4" spans="1:243" s="32" customFormat="1" ht="36" customHeight="1">
      <c r="A4" s="45" t="s">
        <v>355</v>
      </c>
      <c r="B4" s="46"/>
      <c r="C4" s="46" t="s">
        <v>356</v>
      </c>
      <c r="D4" s="46" t="s">
        <v>357</v>
      </c>
      <c r="E4" s="46" t="s">
        <v>356</v>
      </c>
      <c r="F4" s="46"/>
      <c r="G4" s="46"/>
      <c r="H4" s="47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</row>
    <row r="5" spans="1:243" s="32" customFormat="1" ht="21" customHeight="1">
      <c r="A5" s="48" t="s">
        <v>358</v>
      </c>
      <c r="B5" s="49"/>
      <c r="C5" s="50" t="s">
        <v>7</v>
      </c>
      <c r="D5" s="51"/>
      <c r="E5" s="52"/>
      <c r="F5" s="53" t="s">
        <v>8</v>
      </c>
      <c r="G5" s="51"/>
      <c r="H5" s="5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</row>
    <row r="6" spans="1:243" s="33" customFormat="1" ht="21" customHeight="1">
      <c r="A6" s="48"/>
      <c r="B6" s="49"/>
      <c r="C6" s="55" t="s">
        <v>359</v>
      </c>
      <c r="D6" s="56">
        <v>165.2</v>
      </c>
      <c r="E6" s="57"/>
      <c r="F6" s="58">
        <v>165.2</v>
      </c>
      <c r="G6" s="59"/>
      <c r="H6" s="60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</row>
    <row r="7" spans="1:243" s="32" customFormat="1" ht="21" customHeight="1">
      <c r="A7" s="48"/>
      <c r="B7" s="49"/>
      <c r="C7" s="55" t="s">
        <v>360</v>
      </c>
      <c r="D7" s="56">
        <v>165.2</v>
      </c>
      <c r="E7" s="57"/>
      <c r="F7" s="58">
        <v>165.2</v>
      </c>
      <c r="G7" s="59"/>
      <c r="H7" s="60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s="32" customFormat="1" ht="21" customHeight="1">
      <c r="A8" s="61"/>
      <c r="B8" s="62"/>
      <c r="C8" s="55" t="s">
        <v>361</v>
      </c>
      <c r="D8" s="56"/>
      <c r="E8" s="57"/>
      <c r="F8" s="58"/>
      <c r="G8" s="59"/>
      <c r="H8" s="60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s="34" customFormat="1" ht="46.5" customHeight="1">
      <c r="A9" s="63" t="s">
        <v>362</v>
      </c>
      <c r="B9" s="64"/>
      <c r="C9" s="65" t="s">
        <v>363</v>
      </c>
      <c r="D9" s="66" t="s">
        <v>364</v>
      </c>
      <c r="E9" s="67"/>
      <c r="F9" s="68" t="s">
        <v>364</v>
      </c>
      <c r="G9" s="69"/>
      <c r="H9" s="70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s="34" customFormat="1" ht="42" customHeight="1">
      <c r="A10" s="71" t="s">
        <v>295</v>
      </c>
      <c r="B10" s="72" t="s">
        <v>296</v>
      </c>
      <c r="C10" s="72" t="s">
        <v>297</v>
      </c>
      <c r="D10" s="72" t="s">
        <v>298</v>
      </c>
      <c r="E10" s="73" t="s">
        <v>299</v>
      </c>
      <c r="F10" s="74" t="s">
        <v>298</v>
      </c>
      <c r="G10" s="72" t="s">
        <v>299</v>
      </c>
      <c r="H10" s="75" t="s">
        <v>300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3" s="34" customFormat="1" ht="36" customHeight="1">
      <c r="A11" s="71"/>
      <c r="B11" s="76" t="s">
        <v>301</v>
      </c>
      <c r="C11" s="77" t="s">
        <v>302</v>
      </c>
      <c r="D11" s="78" t="s">
        <v>365</v>
      </c>
      <c r="E11" s="79" t="s">
        <v>366</v>
      </c>
      <c r="F11" s="78" t="s">
        <v>365</v>
      </c>
      <c r="G11" s="79" t="s">
        <v>366</v>
      </c>
      <c r="H11" s="80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3" s="34" customFormat="1" ht="31.5" customHeight="1">
      <c r="A12" s="71"/>
      <c r="B12" s="76"/>
      <c r="C12" s="77"/>
      <c r="D12" s="78" t="s">
        <v>367</v>
      </c>
      <c r="E12" s="79" t="s">
        <v>304</v>
      </c>
      <c r="F12" s="78" t="s">
        <v>367</v>
      </c>
      <c r="G12" s="79" t="s">
        <v>304</v>
      </c>
      <c r="H12" s="80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  <row r="13" spans="1:243" s="34" customFormat="1" ht="30.75" customHeight="1">
      <c r="A13" s="71"/>
      <c r="B13" s="76"/>
      <c r="C13" s="77" t="s">
        <v>318</v>
      </c>
      <c r="D13" s="78" t="s">
        <v>368</v>
      </c>
      <c r="E13" s="81" t="s">
        <v>369</v>
      </c>
      <c r="F13" s="78" t="s">
        <v>368</v>
      </c>
      <c r="G13" s="81" t="s">
        <v>369</v>
      </c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</row>
    <row r="14" spans="1:243" s="34" customFormat="1" ht="30.75" customHeight="1">
      <c r="A14" s="71"/>
      <c r="B14" s="76"/>
      <c r="C14" s="77"/>
      <c r="D14" s="78" t="s">
        <v>370</v>
      </c>
      <c r="E14" s="79" t="s">
        <v>371</v>
      </c>
      <c r="F14" s="78" t="s">
        <v>370</v>
      </c>
      <c r="G14" s="79" t="s">
        <v>371</v>
      </c>
      <c r="H14" s="80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</row>
    <row r="15" spans="1:243" s="34" customFormat="1" ht="33" customHeight="1">
      <c r="A15" s="71"/>
      <c r="B15" s="76"/>
      <c r="C15" s="77" t="s">
        <v>332</v>
      </c>
      <c r="D15" s="78" t="s">
        <v>372</v>
      </c>
      <c r="E15" s="79" t="s">
        <v>371</v>
      </c>
      <c r="F15" s="78" t="s">
        <v>372</v>
      </c>
      <c r="G15" s="79" t="s">
        <v>371</v>
      </c>
      <c r="H15" s="80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</row>
    <row r="16" spans="1:243" s="34" customFormat="1" ht="36" customHeight="1">
      <c r="A16" s="71"/>
      <c r="B16" s="76"/>
      <c r="C16" s="77"/>
      <c r="D16" s="78" t="s">
        <v>373</v>
      </c>
      <c r="E16" s="79" t="s">
        <v>371</v>
      </c>
      <c r="F16" s="78" t="s">
        <v>373</v>
      </c>
      <c r="G16" s="79" t="s">
        <v>371</v>
      </c>
      <c r="H16" s="82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</row>
    <row r="17" spans="1:8" s="35" customFormat="1" ht="36" customHeight="1">
      <c r="A17" s="71"/>
      <c r="B17" s="76"/>
      <c r="C17" s="77" t="s">
        <v>337</v>
      </c>
      <c r="D17" s="78" t="s">
        <v>338</v>
      </c>
      <c r="E17" s="79" t="s">
        <v>371</v>
      </c>
      <c r="F17" s="78" t="s">
        <v>338</v>
      </c>
      <c r="G17" s="79" t="s">
        <v>371</v>
      </c>
      <c r="H17" s="82"/>
    </row>
    <row r="18" spans="1:243" s="34" customFormat="1" ht="39" customHeight="1">
      <c r="A18" s="71"/>
      <c r="B18" s="76"/>
      <c r="C18" s="77"/>
      <c r="D18" s="78" t="s">
        <v>374</v>
      </c>
      <c r="E18" s="79" t="s">
        <v>375</v>
      </c>
      <c r="F18" s="78" t="s">
        <v>374</v>
      </c>
      <c r="G18" s="79" t="s">
        <v>375</v>
      </c>
      <c r="H18" s="82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</row>
    <row r="19" spans="1:243" s="34" customFormat="1" ht="30" customHeight="1">
      <c r="A19" s="71"/>
      <c r="B19" s="76"/>
      <c r="C19" s="77" t="s">
        <v>339</v>
      </c>
      <c r="D19" s="95" t="s">
        <v>376</v>
      </c>
      <c r="E19" s="78" t="s">
        <v>377</v>
      </c>
      <c r="F19" s="95" t="s">
        <v>376</v>
      </c>
      <c r="G19" s="78" t="s">
        <v>377</v>
      </c>
      <c r="H19" s="82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</row>
    <row r="20" spans="1:243" s="34" customFormat="1" ht="33" customHeight="1">
      <c r="A20" s="71"/>
      <c r="B20" s="76"/>
      <c r="C20" s="77" t="s">
        <v>378</v>
      </c>
      <c r="D20" s="85" t="s">
        <v>379</v>
      </c>
      <c r="E20" s="79" t="s">
        <v>380</v>
      </c>
      <c r="F20" s="85" t="s">
        <v>379</v>
      </c>
      <c r="G20" s="79" t="s">
        <v>380</v>
      </c>
      <c r="H20" s="82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</row>
    <row r="21" spans="1:243" s="34" customFormat="1" ht="34.5" customHeight="1">
      <c r="A21" s="71"/>
      <c r="B21" s="72" t="s">
        <v>348</v>
      </c>
      <c r="C21" s="77" t="s">
        <v>349</v>
      </c>
      <c r="D21" s="85" t="s">
        <v>381</v>
      </c>
      <c r="E21" s="79" t="s">
        <v>382</v>
      </c>
      <c r="F21" s="85" t="s">
        <v>381</v>
      </c>
      <c r="G21" s="79" t="s">
        <v>382</v>
      </c>
      <c r="H21" s="82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</row>
    <row r="22" spans="1:243" s="34" customFormat="1" ht="21" customHeight="1">
      <c r="A22" s="86"/>
      <c r="B22" s="87"/>
      <c r="C22" s="87"/>
      <c r="D22" s="88" t="s">
        <v>383</v>
      </c>
      <c r="E22" s="89"/>
      <c r="F22" s="90" t="s">
        <v>383</v>
      </c>
      <c r="G22" s="88"/>
      <c r="H22" s="91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</row>
    <row r="23" spans="1:243" s="34" customFormat="1" ht="21" customHeight="1">
      <c r="A23" s="92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</row>
    <row r="24" spans="1:256" s="94" customFormat="1" ht="13.5">
      <c r="A24" s="93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s="94" customFormat="1" ht="13.5">
      <c r="A25" s="93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s="94" customFormat="1" ht="13.5">
      <c r="A26" s="93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s="94" customFormat="1" ht="13.5">
      <c r="A27" s="9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s="94" customFormat="1" ht="13.5">
      <c r="A28" s="93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s="94" customFormat="1" ht="13.5">
      <c r="A29" s="9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s="94" customFormat="1" ht="13.5">
      <c r="A30" s="93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s="94" customFormat="1" ht="13.5">
      <c r="A31" s="9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s="94" customFormat="1" ht="13.5">
      <c r="A32" s="9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s="94" customFormat="1" ht="13.5">
      <c r="A33" s="9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s="94" customFormat="1" ht="13.5">
      <c r="A34" s="93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s="94" customFormat="1" ht="13.5">
      <c r="A35" s="9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s="94" customFormat="1" ht="13.5">
      <c r="A36" s="9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s="94" customFormat="1" ht="13.5">
      <c r="A37" s="93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</row>
    <row r="38" spans="1:256" s="94" customFormat="1" ht="13.5">
      <c r="A38" s="93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s="94" customFormat="1" ht="13.5">
      <c r="A39" s="93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s="94" customFormat="1" ht="13.5">
      <c r="A40" s="93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s="94" customFormat="1" ht="13.5">
      <c r="A41" s="93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 s="31" customFormat="1" ht="13.5">
      <c r="A42" s="93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s="31" customFormat="1" ht="13.5">
      <c r="A43" s="93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s="31" customFormat="1" ht="13.5">
      <c r="A44" s="93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</sheetData>
  <sheetProtection/>
  <mergeCells count="24">
    <mergeCell ref="A2:H2"/>
    <mergeCell ref="A3:B3"/>
    <mergeCell ref="C3:H3"/>
    <mergeCell ref="A4:B4"/>
    <mergeCell ref="E4:H4"/>
    <mergeCell ref="C5:E5"/>
    <mergeCell ref="F5:H5"/>
    <mergeCell ref="D6:E6"/>
    <mergeCell ref="F6:H6"/>
    <mergeCell ref="D7:E7"/>
    <mergeCell ref="F7:H7"/>
    <mergeCell ref="D8:E8"/>
    <mergeCell ref="F8:H8"/>
    <mergeCell ref="A9:B9"/>
    <mergeCell ref="D9:E9"/>
    <mergeCell ref="F9:H9"/>
    <mergeCell ref="A10:A22"/>
    <mergeCell ref="B11:B18"/>
    <mergeCell ref="B19:B20"/>
    <mergeCell ref="C11:C12"/>
    <mergeCell ref="C13:C14"/>
    <mergeCell ref="C15:C16"/>
    <mergeCell ref="C17:C18"/>
    <mergeCell ref="A5:B8"/>
  </mergeCells>
  <printOptions horizontalCentered="1"/>
  <pageMargins left="0.39305555555555555" right="0.39305555555555555" top="0.5118055555555555" bottom="0.38958333333333334" header="0.5118055555555555" footer="0.5118055555555555"/>
  <pageSetup fitToHeight="1" fitToWidth="1" horizontalDpi="600" verticalDpi="600" orientation="portrait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zoomScaleSheetLayoutView="100" workbookViewId="0" topLeftCell="A1">
      <selection activeCell="A3" sqref="A3:B3"/>
    </sheetView>
  </sheetViews>
  <sheetFormatPr defaultColWidth="12" defaultRowHeight="12.75"/>
  <cols>
    <col min="1" max="1" width="15.83203125" style="31" customWidth="1"/>
    <col min="2" max="2" width="17.66015625" style="31" customWidth="1"/>
    <col min="3" max="3" width="27.33203125" style="31" customWidth="1"/>
    <col min="4" max="4" width="23.16015625" style="31" customWidth="1"/>
    <col min="5" max="5" width="19.33203125" style="31" customWidth="1"/>
    <col min="6" max="6" width="22.16015625" style="31" customWidth="1"/>
    <col min="7" max="7" width="20.66015625" style="31" customWidth="1"/>
    <col min="8" max="8" width="20.33203125" style="31" customWidth="1"/>
    <col min="9" max="243" width="12" style="31" customWidth="1"/>
    <col min="244" max="16384" width="12" style="36" customWidth="1"/>
  </cols>
  <sheetData>
    <row r="1" spans="1:256" s="31" customFormat="1" ht="13.5">
      <c r="A1" s="37" t="s">
        <v>353</v>
      </c>
      <c r="B1" s="38"/>
      <c r="C1" s="39"/>
      <c r="D1" s="39"/>
      <c r="E1" s="39"/>
      <c r="F1" s="39"/>
      <c r="G1" s="39"/>
      <c r="H1" s="39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31" customFormat="1" ht="42" customHeight="1">
      <c r="A2" s="40" t="s">
        <v>354</v>
      </c>
      <c r="B2" s="41"/>
      <c r="C2" s="41"/>
      <c r="D2" s="41"/>
      <c r="E2" s="41"/>
      <c r="F2" s="41"/>
      <c r="G2" s="41"/>
      <c r="H2" s="4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243" s="32" customFormat="1" ht="36" customHeight="1">
      <c r="A3" s="42" t="s">
        <v>237</v>
      </c>
      <c r="B3" s="43"/>
      <c r="C3" s="43" t="s">
        <v>240</v>
      </c>
      <c r="D3" s="43"/>
      <c r="E3" s="43"/>
      <c r="F3" s="43"/>
      <c r="G3" s="43"/>
      <c r="H3" s="4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</row>
    <row r="4" spans="1:243" s="32" customFormat="1" ht="36" customHeight="1">
      <c r="A4" s="45" t="s">
        <v>355</v>
      </c>
      <c r="B4" s="46"/>
      <c r="C4" s="46" t="s">
        <v>356</v>
      </c>
      <c r="D4" s="46" t="s">
        <v>357</v>
      </c>
      <c r="E4" s="46" t="s">
        <v>356</v>
      </c>
      <c r="F4" s="46"/>
      <c r="G4" s="46"/>
      <c r="H4" s="47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</row>
    <row r="5" spans="1:243" s="32" customFormat="1" ht="21" customHeight="1">
      <c r="A5" s="48" t="s">
        <v>358</v>
      </c>
      <c r="B5" s="49"/>
      <c r="C5" s="50" t="s">
        <v>7</v>
      </c>
      <c r="D5" s="51"/>
      <c r="E5" s="52"/>
      <c r="F5" s="53" t="s">
        <v>8</v>
      </c>
      <c r="G5" s="51"/>
      <c r="H5" s="5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</row>
    <row r="6" spans="1:243" s="33" customFormat="1" ht="21" customHeight="1">
      <c r="A6" s="48"/>
      <c r="B6" s="49"/>
      <c r="C6" s="55" t="s">
        <v>359</v>
      </c>
      <c r="D6" s="56">
        <v>301.92</v>
      </c>
      <c r="E6" s="57"/>
      <c r="F6" s="58">
        <v>386.92</v>
      </c>
      <c r="G6" s="59"/>
      <c r="H6" s="60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</row>
    <row r="7" spans="1:243" s="32" customFormat="1" ht="21" customHeight="1">
      <c r="A7" s="48"/>
      <c r="B7" s="49"/>
      <c r="C7" s="55" t="s">
        <v>360</v>
      </c>
      <c r="D7" s="56">
        <v>301.92</v>
      </c>
      <c r="E7" s="57"/>
      <c r="F7" s="58">
        <v>386.92</v>
      </c>
      <c r="G7" s="59"/>
      <c r="H7" s="60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s="32" customFormat="1" ht="21" customHeight="1">
      <c r="A8" s="61"/>
      <c r="B8" s="62"/>
      <c r="C8" s="55" t="s">
        <v>361</v>
      </c>
      <c r="D8" s="56"/>
      <c r="E8" s="57"/>
      <c r="F8" s="58"/>
      <c r="G8" s="59"/>
      <c r="H8" s="60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s="34" customFormat="1" ht="46.5" customHeight="1">
      <c r="A9" s="63" t="s">
        <v>362</v>
      </c>
      <c r="B9" s="64"/>
      <c r="C9" s="65" t="s">
        <v>363</v>
      </c>
      <c r="D9" s="66" t="s">
        <v>364</v>
      </c>
      <c r="E9" s="67"/>
      <c r="F9" s="68" t="s">
        <v>364</v>
      </c>
      <c r="G9" s="69"/>
      <c r="H9" s="70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s="34" customFormat="1" ht="42" customHeight="1">
      <c r="A10" s="71" t="s">
        <v>295</v>
      </c>
      <c r="B10" s="72" t="s">
        <v>296</v>
      </c>
      <c r="C10" s="72" t="s">
        <v>297</v>
      </c>
      <c r="D10" s="72" t="s">
        <v>298</v>
      </c>
      <c r="E10" s="73" t="s">
        <v>299</v>
      </c>
      <c r="F10" s="74" t="s">
        <v>298</v>
      </c>
      <c r="G10" s="72" t="s">
        <v>299</v>
      </c>
      <c r="H10" s="75" t="s">
        <v>300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3" s="34" customFormat="1" ht="36" customHeight="1">
      <c r="A11" s="71"/>
      <c r="B11" s="76" t="s">
        <v>301</v>
      </c>
      <c r="C11" s="77" t="s">
        <v>302</v>
      </c>
      <c r="D11" s="78" t="s">
        <v>314</v>
      </c>
      <c r="E11" s="79" t="s">
        <v>313</v>
      </c>
      <c r="F11" s="78" t="s">
        <v>314</v>
      </c>
      <c r="G11" s="79" t="s">
        <v>313</v>
      </c>
      <c r="H11" s="80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3" s="34" customFormat="1" ht="36" customHeight="1">
      <c r="A12" s="71"/>
      <c r="B12" s="76"/>
      <c r="C12" s="77"/>
      <c r="D12" s="78" t="s">
        <v>315</v>
      </c>
      <c r="E12" s="79" t="s">
        <v>384</v>
      </c>
      <c r="F12" s="78" t="s">
        <v>315</v>
      </c>
      <c r="G12" s="79" t="s">
        <v>316</v>
      </c>
      <c r="H12" s="80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  <row r="13" spans="1:243" s="34" customFormat="1" ht="36" customHeight="1">
      <c r="A13" s="71"/>
      <c r="B13" s="76"/>
      <c r="C13" s="77"/>
      <c r="D13" s="78" t="s">
        <v>312</v>
      </c>
      <c r="E13" s="79" t="s">
        <v>313</v>
      </c>
      <c r="F13" s="78" t="s">
        <v>312</v>
      </c>
      <c r="G13" s="79" t="s">
        <v>313</v>
      </c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</row>
    <row r="14" spans="1:243" s="34" customFormat="1" ht="39" customHeight="1">
      <c r="A14" s="71"/>
      <c r="B14" s="76"/>
      <c r="C14" s="77"/>
      <c r="D14" s="78" t="s">
        <v>306</v>
      </c>
      <c r="E14" s="79" t="s">
        <v>385</v>
      </c>
      <c r="F14" s="78" t="s">
        <v>306</v>
      </c>
      <c r="G14" s="79" t="s">
        <v>385</v>
      </c>
      <c r="H14" s="80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</row>
    <row r="15" spans="1:243" s="34" customFormat="1" ht="30.75" customHeight="1">
      <c r="A15" s="71"/>
      <c r="B15" s="76"/>
      <c r="C15" s="77" t="s">
        <v>318</v>
      </c>
      <c r="D15" s="78" t="s">
        <v>321</v>
      </c>
      <c r="E15" s="79" t="s">
        <v>386</v>
      </c>
      <c r="F15" s="78" t="s">
        <v>321</v>
      </c>
      <c r="G15" s="79" t="s">
        <v>386</v>
      </c>
      <c r="H15" s="80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</row>
    <row r="16" spans="1:243" s="34" customFormat="1" ht="30.75" customHeight="1">
      <c r="A16" s="71"/>
      <c r="B16" s="76"/>
      <c r="C16" s="77"/>
      <c r="D16" s="78" t="s">
        <v>323</v>
      </c>
      <c r="E16" s="81" t="s">
        <v>326</v>
      </c>
      <c r="F16" s="78" t="s">
        <v>323</v>
      </c>
      <c r="G16" s="81" t="s">
        <v>326</v>
      </c>
      <c r="H16" s="80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</row>
    <row r="17" spans="1:243" s="34" customFormat="1" ht="30.75" customHeight="1">
      <c r="A17" s="71"/>
      <c r="B17" s="76"/>
      <c r="C17" s="77"/>
      <c r="D17" s="78" t="s">
        <v>319</v>
      </c>
      <c r="E17" s="81" t="s">
        <v>320</v>
      </c>
      <c r="F17" s="78" t="s">
        <v>319</v>
      </c>
      <c r="G17" s="81" t="s">
        <v>320</v>
      </c>
      <c r="H17" s="80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</row>
    <row r="18" spans="1:243" s="34" customFormat="1" ht="30.75" customHeight="1">
      <c r="A18" s="71"/>
      <c r="B18" s="76"/>
      <c r="C18" s="77"/>
      <c r="D18" s="78" t="s">
        <v>330</v>
      </c>
      <c r="E18" s="79" t="s">
        <v>331</v>
      </c>
      <c r="F18" s="78" t="s">
        <v>330</v>
      </c>
      <c r="G18" s="79" t="s">
        <v>331</v>
      </c>
      <c r="H18" s="80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</row>
    <row r="19" spans="1:243" s="34" customFormat="1" ht="33" customHeight="1">
      <c r="A19" s="71"/>
      <c r="B19" s="76"/>
      <c r="C19" s="77" t="s">
        <v>332</v>
      </c>
      <c r="D19" s="78" t="s">
        <v>333</v>
      </c>
      <c r="E19" s="79" t="s">
        <v>371</v>
      </c>
      <c r="F19" s="78" t="s">
        <v>387</v>
      </c>
      <c r="G19" s="79" t="s">
        <v>371</v>
      </c>
      <c r="H19" s="80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</row>
    <row r="20" spans="1:8" s="35" customFormat="1" ht="36" customHeight="1">
      <c r="A20" s="71"/>
      <c r="B20" s="76"/>
      <c r="C20" s="77" t="s">
        <v>337</v>
      </c>
      <c r="D20" s="78" t="s">
        <v>338</v>
      </c>
      <c r="E20" s="79" t="s">
        <v>371</v>
      </c>
      <c r="F20" s="78" t="s">
        <v>338</v>
      </c>
      <c r="G20" s="79" t="s">
        <v>371</v>
      </c>
      <c r="H20" s="82"/>
    </row>
    <row r="21" spans="1:243" s="34" customFormat="1" ht="30" customHeight="1">
      <c r="A21" s="71"/>
      <c r="B21" s="76" t="s">
        <v>388</v>
      </c>
      <c r="C21" s="83" t="s">
        <v>339</v>
      </c>
      <c r="D21" s="78" t="s">
        <v>342</v>
      </c>
      <c r="E21" s="78" t="s">
        <v>389</v>
      </c>
      <c r="F21" s="78" t="s">
        <v>342</v>
      </c>
      <c r="G21" s="78" t="s">
        <v>389</v>
      </c>
      <c r="H21" s="82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</row>
    <row r="22" spans="1:243" s="34" customFormat="1" ht="33" customHeight="1">
      <c r="A22" s="71"/>
      <c r="B22" s="76"/>
      <c r="C22" s="84"/>
      <c r="D22" s="78" t="s">
        <v>346</v>
      </c>
      <c r="E22" s="79" t="s">
        <v>390</v>
      </c>
      <c r="F22" s="78" t="s">
        <v>346</v>
      </c>
      <c r="G22" s="79" t="s">
        <v>390</v>
      </c>
      <c r="H22" s="82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</row>
    <row r="23" spans="1:243" s="34" customFormat="1" ht="34.5" customHeight="1">
      <c r="A23" s="71"/>
      <c r="B23" s="72" t="s">
        <v>348</v>
      </c>
      <c r="C23" s="77" t="s">
        <v>349</v>
      </c>
      <c r="D23" s="85" t="s">
        <v>350</v>
      </c>
      <c r="E23" s="79" t="s">
        <v>331</v>
      </c>
      <c r="F23" s="85" t="s">
        <v>350</v>
      </c>
      <c r="G23" s="79" t="s">
        <v>331</v>
      </c>
      <c r="H23" s="82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</row>
    <row r="24" spans="1:243" s="34" customFormat="1" ht="21" customHeight="1">
      <c r="A24" s="86"/>
      <c r="B24" s="87"/>
      <c r="C24" s="87"/>
      <c r="D24" s="88" t="s">
        <v>383</v>
      </c>
      <c r="E24" s="89"/>
      <c r="F24" s="90" t="s">
        <v>383</v>
      </c>
      <c r="G24" s="88"/>
      <c r="H24" s="91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</row>
    <row r="25" spans="1:243" s="34" customFormat="1" ht="21" customHeight="1">
      <c r="A25" s="9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</row>
    <row r="26" spans="1:256" s="31" customFormat="1" ht="13.5">
      <c r="A26" s="93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s="31" customFormat="1" ht="13.5">
      <c r="A27" s="93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s="31" customFormat="1" ht="13.5">
      <c r="A28" s="93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s="31" customFormat="1" ht="13.5">
      <c r="A29" s="93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s="31" customFormat="1" ht="13.5">
      <c r="A30" s="93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s="31" customFormat="1" ht="13.5">
      <c r="A31" s="93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s="31" customFormat="1" ht="13.5">
      <c r="A32" s="93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s="31" customFormat="1" ht="13.5">
      <c r="A33" s="93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s="31" customFormat="1" ht="13.5">
      <c r="A34" s="93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s="31" customFormat="1" ht="13.5">
      <c r="A35" s="93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s="31" customFormat="1" ht="13.5">
      <c r="A36" s="93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s="31" customFormat="1" ht="13.5">
      <c r="A37" s="93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</row>
    <row r="38" spans="1:256" s="31" customFormat="1" ht="13.5">
      <c r="A38" s="93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s="31" customFormat="1" ht="13.5">
      <c r="A39" s="93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s="31" customFormat="1" ht="13.5">
      <c r="A40" s="93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s="31" customFormat="1" ht="13.5">
      <c r="A41" s="93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 s="31" customFormat="1" ht="13.5">
      <c r="A42" s="93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s="31" customFormat="1" ht="13.5">
      <c r="A43" s="93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s="31" customFormat="1" ht="13.5">
      <c r="A44" s="93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s="31" customFormat="1" ht="13.5">
      <c r="A45" s="93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s="31" customFormat="1" ht="13.5">
      <c r="A46" s="93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</sheetData>
  <sheetProtection/>
  <mergeCells count="23">
    <mergeCell ref="A2:H2"/>
    <mergeCell ref="A3:B3"/>
    <mergeCell ref="C3:H3"/>
    <mergeCell ref="A4:B4"/>
    <mergeCell ref="E4:H4"/>
    <mergeCell ref="C5:E5"/>
    <mergeCell ref="F5:H5"/>
    <mergeCell ref="D6:E6"/>
    <mergeCell ref="F6:H6"/>
    <mergeCell ref="D7:E7"/>
    <mergeCell ref="F7:H7"/>
    <mergeCell ref="D8:E8"/>
    <mergeCell ref="F8:H8"/>
    <mergeCell ref="A9:B9"/>
    <mergeCell ref="D9:E9"/>
    <mergeCell ref="F9:H9"/>
    <mergeCell ref="A10:A24"/>
    <mergeCell ref="B11:B20"/>
    <mergeCell ref="B21:B22"/>
    <mergeCell ref="C11:C14"/>
    <mergeCell ref="C15:C18"/>
    <mergeCell ref="C21:C22"/>
    <mergeCell ref="A5:B8"/>
  </mergeCells>
  <printOptions/>
  <pageMargins left="0.7513888888888889" right="0.7513888888888889" top="1" bottom="1" header="0.5" footer="0.5"/>
  <pageSetup fitToHeight="1" fitToWidth="1"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CurUserName</dc:creator>
  <cp:keywords/>
  <dc:description/>
  <cp:lastModifiedBy>Administrator</cp:lastModifiedBy>
  <cp:lastPrinted>2014-05-04T07:29:46Z</cp:lastPrinted>
  <dcterms:created xsi:type="dcterms:W3CDTF">2013-03-03T08:22:18Z</dcterms:created>
  <dcterms:modified xsi:type="dcterms:W3CDTF">2023-12-01T07:12:58Z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